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5ºBimestre 2021" sheetId="1" r:id="rId1"/>
  </sheets>
  <definedNames>
    <definedName name="_xlnm.Print_Area" localSheetId="0">'RREO por Funcão-5ºBimestre 2021'!$A$1:$L$97</definedName>
    <definedName name="_xlnm.Print_Titles" localSheetId="0">'RREO por Funcão-5ºBimestre 2021'!$7:$8</definedName>
  </definedNames>
  <calcPr fullCalcOnLoad="1"/>
</workbook>
</file>

<file path=xl/sharedStrings.xml><?xml version="1.0" encoding="utf-8"?>
<sst xmlns="http://schemas.openxmlformats.org/spreadsheetml/2006/main" count="114" uniqueCount="108">
  <si>
    <t>LEGISLATIVO</t>
  </si>
  <si>
    <t>JUDI CIÁRIA</t>
  </si>
  <si>
    <t>Ação Judicária</t>
  </si>
  <si>
    <t xml:space="preserve">RELATÓRIO RESUMIDO DA EXECUÇÃO ORÇAMENTÁRIA </t>
  </si>
  <si>
    <t>Valores expressos em R$</t>
  </si>
  <si>
    <t>Inicial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</si>
  <si>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</si>
  <si>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</si>
  <si>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</si>
  <si>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</si>
  <si>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</si>
  <si>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</si>
  <si>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</si>
  <si>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</si>
  <si>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</si>
  <si>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</si>
  <si>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</si>
  <si>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</si>
  <si>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</si>
  <si>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</si>
  <si>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</si>
  <si>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</si>
  <si>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</si>
  <si>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</si>
  <si>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</si>
  <si>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</si>
  <si>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</si>
  <si>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</si>
  <si>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</si>
  <si>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</si>
  <si>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</si>
  <si>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</si>
  <si>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</si>
  <si>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</si>
  <si>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</si>
  <si>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</si>
  <si>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</si>
  <si>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</si>
  <si>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</si>
  <si>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</si>
  <si>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</si>
  <si>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</si>
  <si>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</si>
  <si>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</si>
  <si>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</si>
  <si>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</si>
  <si>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</si>
  <si>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</si>
  <si>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</si>
  <si>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</si>
  <si>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</si>
  <si>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Assist. à Criança e ao Adolescente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</si>
  <si>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</si>
  <si>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</si>
  <si>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</si>
  <si>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</si>
  <si>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</si>
  <si>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</si>
  <si>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</si>
  <si>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</si>
  <si>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Promoção Comercial</t>
  </si>
  <si>
    <t>COMUNICAÇÕES</t>
  </si>
  <si>
    <t>Telecomunicações</t>
  </si>
  <si>
    <t>TRANSPORTE</t>
  </si>
  <si>
    <t>Transporte Rodoviário</t>
  </si>
  <si>
    <t>CRC 1SP 173.493/O-7</t>
  </si>
  <si>
    <t>Prefeito Muncipal</t>
  </si>
  <si>
    <t>Secret. de Planej. e Finanças</t>
  </si>
  <si>
    <t>Rita de Cássia G. e Martins</t>
  </si>
  <si>
    <t>Asses. de Controle Interno</t>
  </si>
  <si>
    <t>Empregabilidade</t>
  </si>
  <si>
    <t>Reserva de Contingência</t>
  </si>
  <si>
    <t>Controle Ambiental</t>
  </si>
  <si>
    <t>Despesas Empenhadas</t>
  </si>
  <si>
    <t>% (b/total b)</t>
  </si>
  <si>
    <t>Saldo            (c)=(a-b)</t>
  </si>
  <si>
    <t>No Bimestre</t>
  </si>
  <si>
    <t>Até o Bimestre (d)</t>
  </si>
  <si>
    <t>Atualizada (a)</t>
  </si>
  <si>
    <t>Até o Bimestre (b)</t>
  </si>
  <si>
    <t>% (d/total d)</t>
  </si>
  <si>
    <t>Saldo            (e)=(a-d)</t>
  </si>
  <si>
    <t>Inscritas em RP</t>
  </si>
  <si>
    <t>Ñ processados (f)</t>
  </si>
  <si>
    <t>Despesas Liquidadas</t>
  </si>
  <si>
    <t>Proteção e Benefícios ao Trabalhador</t>
  </si>
  <si>
    <t xml:space="preserve">SANEAMENTO </t>
  </si>
  <si>
    <t>Suporte Profilático e terapêutico</t>
  </si>
  <si>
    <t>Fomento ao Trabalho</t>
  </si>
  <si>
    <t>DEMONSTRATIVO DA EXECUÇÃO DAS DESPESAS POR FUNÇÃO/SUBFUNÇÃO</t>
  </si>
  <si>
    <t>ORÇAMENTOS FISCAL E DA SEGURIDADE SOCIAL</t>
  </si>
  <si>
    <t>(RREO - Anexo 2 (LRF, Art 52, inciso II, alinea "c")</t>
  </si>
  <si>
    <t>Demais Subfunções</t>
  </si>
  <si>
    <t>Promoção da Produção Agropecuária</t>
  </si>
  <si>
    <t>Antonia Aparecida Cintra</t>
  </si>
  <si>
    <t>Gerente da Div. De Controladoria</t>
  </si>
  <si>
    <t>CRC 1SP 199.780 O-0</t>
  </si>
  <si>
    <t>DIREITOS DA CIDADANIA</t>
  </si>
  <si>
    <t>Sara Barbosa de Lima</t>
  </si>
  <si>
    <t>Contadora</t>
  </si>
  <si>
    <t>CRC SP 302210/O-9</t>
  </si>
  <si>
    <t xml:space="preserve">DESPESAS (EXCETO INTRA-ORÇAMENTÁRIAS) (I) </t>
  </si>
  <si>
    <t>controle Interno</t>
  </si>
  <si>
    <t>Paulo José Rossi</t>
  </si>
  <si>
    <t>Emil Ono</t>
  </si>
  <si>
    <t>5º BIMESTRE DE 2021</t>
  </si>
  <si>
    <t xml:space="preserve">DESPESAS (INTRA-ORÇAMENTÁRIAS) (II) </t>
  </si>
  <si>
    <t>Período de Referência: JANEIRO a OUTUBRO 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</si>
</sst>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.0%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u val="single"/>
      <sz val="10"/>
      <color indexed="36"/>
      <name val="Arial"/>
      <family val="0"/>
    </font>
    <font>
      <sz val="10"/>
      <color indexed="63"/>
      <name val="LucidaSansRegula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1" fontId="0" fillId="0" borderId="0" xfId="54" applyFont="1" applyAlignment="1">
      <alignment vertical="center"/>
    </xf>
    <xf numFmtId="39" fontId="24" fillId="0" borderId="0" xfId="50" applyNumberFormat="1" applyFont="1" applyBorder="1" applyAlignment="1" applyProtection="1">
      <alignment/>
      <protection hidden="1"/>
    </xf>
    <xf numFmtId="39" fontId="23" fillId="0" borderId="0" xfId="50" applyNumberFormat="1" applyFont="1" applyBorder="1" applyAlignment="1" applyProtection="1">
      <alignment/>
      <protection hidden="1"/>
    </xf>
    <xf numFmtId="39" fontId="25" fillId="0" borderId="0" xfId="50" applyNumberFormat="1" applyFont="1" applyBorder="1" applyAlignment="1" applyProtection="1">
      <alignment/>
      <protection hidden="1"/>
    </xf>
    <xf numFmtId="39" fontId="25" fillId="0" borderId="0" xfId="50" applyNumberFormat="1" applyFont="1" applyBorder="1" applyProtection="1">
      <alignment/>
      <protection hidden="1"/>
    </xf>
    <xf numFmtId="0" fontId="21" fillId="0" borderId="0" xfId="0" applyFont="1" applyAlignment="1">
      <alignment vertical="center"/>
    </xf>
    <xf numFmtId="1" fontId="21" fillId="0" borderId="10" xfId="50" applyNumberFormat="1" applyFont="1" applyBorder="1" applyAlignment="1" applyProtection="1">
      <alignment horizontal="left" vertical="center"/>
      <protection hidden="1"/>
    </xf>
    <xf numFmtId="171" fontId="21" fillId="0" borderId="11" xfId="54" applyFont="1" applyBorder="1" applyAlignment="1" applyProtection="1">
      <alignment vertical="center"/>
      <protection hidden="1"/>
    </xf>
    <xf numFmtId="1" fontId="22" fillId="23" borderId="12" xfId="50" applyNumberFormat="1" applyFont="1" applyFill="1" applyBorder="1" applyAlignment="1" applyProtection="1">
      <alignment horizontal="center" vertical="center"/>
      <protection hidden="1"/>
    </xf>
    <xf numFmtId="171" fontId="22" fillId="23" borderId="13" xfId="54" applyFont="1" applyFill="1" applyBorder="1" applyAlignment="1" applyProtection="1">
      <alignment horizontal="right" vertical="center"/>
      <protection hidden="1"/>
    </xf>
    <xf numFmtId="1" fontId="22" fillId="23" borderId="10" xfId="50" applyNumberFormat="1" applyFont="1" applyFill="1" applyBorder="1" applyAlignment="1" applyProtection="1">
      <alignment horizontal="left" vertical="center"/>
      <protection hidden="1"/>
    </xf>
    <xf numFmtId="171" fontId="22" fillId="23" borderId="11" xfId="54" applyFont="1" applyFill="1" applyBorder="1" applyAlignment="1" applyProtection="1">
      <alignment horizontal="right" vertical="center"/>
      <protection hidden="1"/>
    </xf>
    <xf numFmtId="39" fontId="26" fillId="14" borderId="14" xfId="50" applyNumberFormat="1" applyFont="1" applyFill="1" applyBorder="1" applyAlignment="1" applyProtection="1">
      <alignment horizontal="center" vertical="center" wrapText="1"/>
      <protection hidden="1"/>
    </xf>
    <xf numFmtId="39" fontId="26" fillId="14" borderId="11" xfId="50" applyNumberFormat="1" applyFont="1" applyFill="1" applyBorder="1" applyAlignment="1" applyProtection="1">
      <alignment horizontal="center" vertical="center"/>
      <protection hidden="1"/>
    </xf>
    <xf numFmtId="2" fontId="25" fillId="0" borderId="0" xfId="50" applyNumberFormat="1" applyFont="1" applyBorder="1" applyAlignment="1" applyProtection="1">
      <alignment/>
      <protection hidden="1"/>
    </xf>
    <xf numFmtId="2" fontId="0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39" fontId="26" fillId="14" borderId="10" xfId="50" applyNumberFormat="1" applyFont="1" applyFill="1" applyBorder="1" applyAlignment="1" applyProtection="1">
      <alignment horizontal="center" vertical="center"/>
      <protection hidden="1"/>
    </xf>
    <xf numFmtId="2" fontId="26" fillId="14" borderId="10" xfId="50" applyNumberFormat="1" applyFont="1" applyFill="1" applyBorder="1" applyAlignment="1" applyProtection="1">
      <alignment horizontal="center" vertical="center"/>
      <protection hidden="1"/>
    </xf>
    <xf numFmtId="10" fontId="22" fillId="23" borderId="10" xfId="54" applyNumberFormat="1" applyFont="1" applyFill="1" applyBorder="1" applyAlignment="1" applyProtection="1">
      <alignment horizontal="right" vertical="center" indent="1"/>
      <protection hidden="1"/>
    </xf>
    <xf numFmtId="10" fontId="21" fillId="0" borderId="10" xfId="54" applyNumberFormat="1" applyFont="1" applyBorder="1" applyAlignment="1" applyProtection="1">
      <alignment horizontal="right" vertical="center" indent="1"/>
      <protection hidden="1"/>
    </xf>
    <xf numFmtId="10" fontId="22" fillId="23" borderId="12" xfId="54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71" fontId="0" fillId="0" borderId="0" xfId="0" applyNumberFormat="1" applyFont="1" applyBorder="1" applyAlignment="1">
      <alignment vertical="center"/>
    </xf>
    <xf numFmtId="43" fontId="0" fillId="0" borderId="0" xfId="0" applyNumberFormat="1" applyFont="1" applyAlignment="1">
      <alignment vertical="center"/>
    </xf>
    <xf numFmtId="0" fontId="24" fillId="0" borderId="0" xfId="50" applyFont="1" applyBorder="1" applyAlignment="1" applyProtection="1">
      <alignment horizontal="center"/>
      <protection hidden="1"/>
    </xf>
    <xf numFmtId="0" fontId="20" fillId="0" borderId="15" xfId="50" applyFont="1" applyBorder="1" applyAlignment="1" applyProtection="1">
      <alignment/>
      <protection hidden="1"/>
    </xf>
    <xf numFmtId="0" fontId="0" fillId="0" borderId="0" xfId="50" applyFont="1" applyBorder="1" applyAlignment="1" applyProtection="1">
      <alignment/>
      <protection hidden="1"/>
    </xf>
    <xf numFmtId="0" fontId="21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50" applyFont="1" applyBorder="1" applyAlignment="1" applyProtection="1">
      <alignment horizontal="left"/>
      <protection hidden="1"/>
    </xf>
    <xf numFmtId="0" fontId="29" fillId="24" borderId="10" xfId="0" applyFont="1" applyFill="1" applyBorder="1" applyAlignment="1" applyProtection="1">
      <alignment vertical="center" wrapText="1"/>
      <protection/>
    </xf>
    <xf numFmtId="4" fontId="0" fillId="0" borderId="0" xfId="0" applyNumberFormat="1" applyFont="1" applyAlignment="1">
      <alignment vertical="center"/>
    </xf>
    <xf numFmtId="0" fontId="26" fillId="14" borderId="16" xfId="50" applyFont="1" applyFill="1" applyBorder="1" applyAlignment="1" applyProtection="1">
      <alignment horizontal="center" vertical="center"/>
      <protection hidden="1"/>
    </xf>
    <xf numFmtId="0" fontId="26" fillId="14" borderId="17" xfId="50" applyFont="1" applyFill="1" applyBorder="1" applyAlignment="1" applyProtection="1">
      <alignment horizontal="center" vertical="center"/>
      <protection hidden="1"/>
    </xf>
    <xf numFmtId="39" fontId="26" fillId="14" borderId="18" xfId="50" applyNumberFormat="1" applyFont="1" applyFill="1" applyBorder="1" applyAlignment="1" applyProtection="1">
      <alignment horizontal="center" vertical="center"/>
      <protection hidden="1"/>
    </xf>
    <xf numFmtId="39" fontId="26" fillId="14" borderId="19" xfId="50" applyNumberFormat="1" applyFont="1" applyFill="1" applyBorder="1" applyAlignment="1" applyProtection="1">
      <alignment horizontal="center" vertical="center"/>
      <protection hidden="1"/>
    </xf>
    <xf numFmtId="39" fontId="26" fillId="14" borderId="20" xfId="50" applyNumberFormat="1" applyFont="1" applyFill="1" applyBorder="1" applyAlignment="1" applyProtection="1">
      <alignment horizontal="center" vertical="center"/>
      <protection hidden="1"/>
    </xf>
    <xf numFmtId="39" fontId="26" fillId="14" borderId="21" xfId="50" applyNumberFormat="1" applyFont="1" applyFill="1" applyBorder="1" applyAlignment="1" applyProtection="1">
      <alignment horizontal="center" vertical="center"/>
      <protection hidden="1"/>
    </xf>
    <xf numFmtId="0" fontId="27" fillId="0" borderId="0" xfId="50" applyFont="1" applyBorder="1" applyAlignment="1" applyProtection="1">
      <alignment horizontal="center"/>
      <protection hidden="1"/>
    </xf>
    <xf numFmtId="0" fontId="23" fillId="0" borderId="0" xfId="50" applyFont="1" applyBorder="1" applyAlignment="1" applyProtection="1">
      <alignment horizontal="center"/>
      <protection hidden="1"/>
    </xf>
    <xf numFmtId="0" fontId="24" fillId="0" borderId="0" xfId="50" applyFont="1" applyBorder="1" applyAlignment="1" applyProtection="1">
      <alignment horizontal="center"/>
      <protection hidden="1"/>
    </xf>
    <xf numFmtId="39" fontId="26" fillId="14" borderId="22" xfId="50" applyNumberFormat="1" applyFont="1" applyFill="1" applyBorder="1" applyAlignment="1" applyProtection="1">
      <alignment horizontal="center" vertical="center" wrapText="1"/>
      <protection hidden="1"/>
    </xf>
    <xf numFmtId="39" fontId="26" fillId="14" borderId="10" xfId="50" applyNumberFormat="1" applyFont="1" applyFill="1" applyBorder="1" applyAlignment="1" applyProtection="1">
      <alignment horizontal="center" vertical="center" wrapText="1"/>
      <protection hidden="1"/>
    </xf>
    <xf numFmtId="39" fontId="26" fillId="14" borderId="22" xfId="5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41.00390625" style="1" customWidth="1"/>
    <col min="2" max="2" width="20.421875" style="1" customWidth="1"/>
    <col min="3" max="5" width="14.7109375" style="1" customWidth="1"/>
    <col min="6" max="6" width="10.7109375" style="17" customWidth="1"/>
    <col min="7" max="9" width="14.7109375" style="1" customWidth="1"/>
    <col min="10" max="10" width="11.8515625" style="1" customWidth="1"/>
    <col min="11" max="11" width="14.7109375" style="1" customWidth="1"/>
    <col min="12" max="12" width="16.7109375" style="1" customWidth="1"/>
    <col min="13" max="13" width="18.00390625" style="1" customWidth="1"/>
    <col min="14" max="16384" width="9.140625" style="1" customWidth="1"/>
  </cols>
  <sheetData>
    <row r="1" spans="1:12" ht="20.25">
      <c r="A1" s="44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.75">
      <c r="A2" s="45" t="s">
        <v>89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8">
      <c r="A3" s="46" t="s">
        <v>90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8">
      <c r="A4" s="30" t="s">
        <v>107</v>
      </c>
      <c r="B4" s="30"/>
      <c r="C4" s="30"/>
      <c r="D4" s="30"/>
      <c r="E4" s="30"/>
      <c r="F4" s="30"/>
      <c r="G4" s="30"/>
      <c r="H4" s="30"/>
      <c r="I4" s="30"/>
      <c r="J4" s="28"/>
      <c r="K4" s="28"/>
      <c r="L4" s="28"/>
    </row>
    <row r="5" spans="1:12" ht="18">
      <c r="A5" s="35" t="s">
        <v>105</v>
      </c>
      <c r="B5" s="3"/>
      <c r="C5" s="4"/>
      <c r="D5" s="5"/>
      <c r="E5" s="5"/>
      <c r="F5" s="16"/>
      <c r="G5" s="5"/>
      <c r="H5" s="5"/>
      <c r="I5" s="6"/>
      <c r="J5" s="6"/>
      <c r="K5" s="5"/>
      <c r="L5" s="5"/>
    </row>
    <row r="6" spans="1:12" ht="13.5" thickBot="1">
      <c r="A6" s="29" t="s">
        <v>91</v>
      </c>
      <c r="B6" s="29"/>
      <c r="C6" s="29"/>
      <c r="D6" s="29"/>
      <c r="E6" s="29"/>
      <c r="F6" s="29"/>
      <c r="G6" s="29"/>
      <c r="H6" s="29"/>
      <c r="I6" s="29"/>
      <c r="J6" s="29"/>
      <c r="K6" s="29" t="s">
        <v>4</v>
      </c>
      <c r="L6" s="29"/>
    </row>
    <row r="7" spans="1:12" ht="18" customHeight="1" thickTop="1">
      <c r="A7" s="38" t="s">
        <v>6</v>
      </c>
      <c r="B7" s="40" t="s">
        <v>5</v>
      </c>
      <c r="C7" s="42" t="s">
        <v>78</v>
      </c>
      <c r="D7" s="49" t="s">
        <v>73</v>
      </c>
      <c r="E7" s="49"/>
      <c r="F7" s="49"/>
      <c r="G7" s="47" t="s">
        <v>75</v>
      </c>
      <c r="H7" s="49" t="s">
        <v>84</v>
      </c>
      <c r="I7" s="49"/>
      <c r="J7" s="49"/>
      <c r="K7" s="47" t="s">
        <v>81</v>
      </c>
      <c r="L7" s="14" t="s">
        <v>82</v>
      </c>
    </row>
    <row r="8" spans="1:12" ht="18" customHeight="1">
      <c r="A8" s="39"/>
      <c r="B8" s="41"/>
      <c r="C8" s="43"/>
      <c r="D8" s="19" t="s">
        <v>76</v>
      </c>
      <c r="E8" s="19" t="s">
        <v>79</v>
      </c>
      <c r="F8" s="20" t="s">
        <v>74</v>
      </c>
      <c r="G8" s="48"/>
      <c r="H8" s="19" t="s">
        <v>76</v>
      </c>
      <c r="I8" s="19" t="s">
        <v>77</v>
      </c>
      <c r="J8" s="19" t="s">
        <v>80</v>
      </c>
      <c r="K8" s="48"/>
      <c r="L8" s="15" t="s">
        <v>83</v>
      </c>
    </row>
    <row r="9" spans="1:13" ht="30" customHeight="1">
      <c r="A9" s="12" t="s">
        <v>101</v>
      </c>
      <c r="B9" s="13">
        <v>719607300</v>
      </c>
      <c r="C9" s="13">
        <v>815291864.89</v>
      </c>
      <c r="D9" s="13">
        <v>94208556.62</v>
      </c>
      <c r="E9" s="13">
        <v>656536510.65</v>
      </c>
      <c r="F9" s="21">
        <v>1</v>
      </c>
      <c r="G9" s="13">
        <f>C9-E9</f>
        <v>158755354.24</v>
      </c>
      <c r="H9" s="13">
        <v>123744467.49</v>
      </c>
      <c r="I9" s="13">
        <v>557199479.94</v>
      </c>
      <c r="J9" s="21">
        <v>1</v>
      </c>
      <c r="K9" s="13">
        <f>C9-I9</f>
        <v>258092384.94999993</v>
      </c>
      <c r="L9" s="12"/>
      <c r="M9" s="37"/>
    </row>
    <row r="10" spans="1:12" ht="15" customHeight="1">
      <c r="A10" s="12" t="s">
        <v>0</v>
      </c>
      <c r="B10" s="13">
        <v>13000000</v>
      </c>
      <c r="C10" s="13">
        <v>13000000</v>
      </c>
      <c r="D10" s="13">
        <v>1411947.84</v>
      </c>
      <c r="E10" s="13">
        <v>8191184.87</v>
      </c>
      <c r="F10" s="21">
        <v>0.0125</v>
      </c>
      <c r="G10" s="13">
        <f aca="true" t="shared" si="0" ref="G10:G73">C10-E10</f>
        <v>4808815.13</v>
      </c>
      <c r="H10" s="13">
        <v>1650298.89</v>
      </c>
      <c r="I10" s="13">
        <v>7660069.73</v>
      </c>
      <c r="J10" s="21">
        <v>0.0137</v>
      </c>
      <c r="K10" s="13">
        <f aca="true" t="shared" si="1" ref="K10:K73">C10-I10</f>
        <v>5339930.27</v>
      </c>
      <c r="L10" s="13">
        <f>SUM(L11:L11)</f>
        <v>0</v>
      </c>
    </row>
    <row r="11" spans="1:12" ht="15" customHeight="1">
      <c r="A11" s="8" t="s">
        <v>7</v>
      </c>
      <c r="B11" s="9">
        <v>13000000</v>
      </c>
      <c r="C11" s="9">
        <v>13000000</v>
      </c>
      <c r="D11" s="9">
        <v>1411947.84</v>
      </c>
      <c r="E11" s="9">
        <v>8191184.87</v>
      </c>
      <c r="F11" s="22">
        <v>0.0125</v>
      </c>
      <c r="G11" s="13">
        <f t="shared" si="0"/>
        <v>4808815.13</v>
      </c>
      <c r="H11" s="9">
        <v>1650298.89</v>
      </c>
      <c r="I11" s="9">
        <v>7660069.73</v>
      </c>
      <c r="J11" s="22">
        <v>0.0137</v>
      </c>
      <c r="K11" s="13">
        <f t="shared" si="1"/>
        <v>5339930.27</v>
      </c>
      <c r="L11" s="9">
        <v>0</v>
      </c>
    </row>
    <row r="12" spans="1:12" ht="15" customHeight="1">
      <c r="A12" s="12" t="s">
        <v>1</v>
      </c>
      <c r="B12" s="13">
        <v>16438900</v>
      </c>
      <c r="C12" s="13">
        <v>17994883.68</v>
      </c>
      <c r="D12" s="13">
        <v>1697169.56</v>
      </c>
      <c r="E12" s="13">
        <v>11432054.41</v>
      </c>
      <c r="F12" s="21">
        <v>0.0174</v>
      </c>
      <c r="G12" s="13">
        <f t="shared" si="0"/>
        <v>6562829.27</v>
      </c>
      <c r="H12" s="13">
        <v>1765808.55</v>
      </c>
      <c r="I12" s="13">
        <v>11269764</v>
      </c>
      <c r="J12" s="21">
        <v>0.0202</v>
      </c>
      <c r="K12" s="13">
        <f t="shared" si="1"/>
        <v>6725119.68</v>
      </c>
      <c r="L12" s="13">
        <f>SUM(L13:L13)</f>
        <v>0</v>
      </c>
    </row>
    <row r="13" spans="1:12" ht="15" customHeight="1">
      <c r="A13" s="8" t="s">
        <v>2</v>
      </c>
      <c r="B13" s="9">
        <v>16438900</v>
      </c>
      <c r="C13" s="9">
        <v>17994883.68</v>
      </c>
      <c r="D13" s="9">
        <v>1697169.56</v>
      </c>
      <c r="E13" s="9">
        <v>11432054.41</v>
      </c>
      <c r="F13" s="22">
        <v>0.0174</v>
      </c>
      <c r="G13" s="13">
        <f t="shared" si="0"/>
        <v>6562829.27</v>
      </c>
      <c r="H13" s="9">
        <v>1765808.55</v>
      </c>
      <c r="I13" s="9">
        <v>11269764</v>
      </c>
      <c r="J13" s="22">
        <v>0.0202</v>
      </c>
      <c r="K13" s="13">
        <f t="shared" si="1"/>
        <v>6725119.68</v>
      </c>
      <c r="L13" s="9">
        <v>0</v>
      </c>
    </row>
    <row r="14" spans="1:12" ht="15" customHeight="1">
      <c r="A14" s="12" t="s">
        <v>8</v>
      </c>
      <c r="B14" s="13">
        <v>44301256</v>
      </c>
      <c r="C14" s="13">
        <v>50893768.95</v>
      </c>
      <c r="D14" s="13">
        <v>10675666.61</v>
      </c>
      <c r="E14" s="13">
        <v>39800060.87</v>
      </c>
      <c r="F14" s="21">
        <v>0.0606</v>
      </c>
      <c r="G14" s="13">
        <f t="shared" si="0"/>
        <v>11093708.080000006</v>
      </c>
      <c r="H14" s="13">
        <v>11842850.07</v>
      </c>
      <c r="I14" s="13">
        <v>36232128.03</v>
      </c>
      <c r="J14" s="21">
        <v>0.065</v>
      </c>
      <c r="K14" s="13">
        <f t="shared" si="1"/>
        <v>14661640.920000002</v>
      </c>
      <c r="L14" s="13">
        <f>SUM(L15:L21)</f>
        <v>0</v>
      </c>
    </row>
    <row r="15" spans="1:12" ht="15" customHeight="1">
      <c r="A15" s="8" t="s">
        <v>9</v>
      </c>
      <c r="B15" s="9">
        <v>22323356</v>
      </c>
      <c r="C15" s="9">
        <v>24482656.79</v>
      </c>
      <c r="D15" s="9">
        <v>3486515.2</v>
      </c>
      <c r="E15" s="9">
        <v>19132247.65</v>
      </c>
      <c r="F15" s="22">
        <v>0.0291</v>
      </c>
      <c r="G15" s="13">
        <f t="shared" si="0"/>
        <v>5350409.140000001</v>
      </c>
      <c r="H15" s="9">
        <v>4237945.69</v>
      </c>
      <c r="I15" s="9">
        <v>17080444.42</v>
      </c>
      <c r="J15" s="22">
        <v>0.0307</v>
      </c>
      <c r="K15" s="13">
        <f t="shared" si="1"/>
        <v>7402212.369999997</v>
      </c>
      <c r="L15" s="9">
        <v>0</v>
      </c>
    </row>
    <row r="16" spans="1:12" ht="15" customHeight="1">
      <c r="A16" s="8" t="s">
        <v>10</v>
      </c>
      <c r="B16" s="9">
        <v>12074400</v>
      </c>
      <c r="C16" s="9">
        <v>16688544.27</v>
      </c>
      <c r="D16" s="9">
        <v>6188494.83</v>
      </c>
      <c r="E16" s="9">
        <v>13590581.34</v>
      </c>
      <c r="F16" s="22">
        <v>0.0207</v>
      </c>
      <c r="G16" s="13">
        <f t="shared" si="0"/>
        <v>3097962.9299999997</v>
      </c>
      <c r="H16" s="9">
        <v>6264203.4</v>
      </c>
      <c r="I16" s="9">
        <v>12709551.38</v>
      </c>
      <c r="J16" s="22">
        <v>0.0228</v>
      </c>
      <c r="K16" s="13">
        <f t="shared" si="1"/>
        <v>3978992.8899999987</v>
      </c>
      <c r="L16" s="9">
        <v>0</v>
      </c>
    </row>
    <row r="17" spans="1:12" ht="15" customHeight="1">
      <c r="A17" s="8" t="s">
        <v>102</v>
      </c>
      <c r="B17" s="9">
        <v>0</v>
      </c>
      <c r="C17" s="9">
        <v>585800</v>
      </c>
      <c r="D17" s="9">
        <v>120544.9</v>
      </c>
      <c r="E17" s="9">
        <v>361498.49</v>
      </c>
      <c r="F17" s="22">
        <v>0.0006</v>
      </c>
      <c r="G17" s="13">
        <f t="shared" si="0"/>
        <v>224301.51</v>
      </c>
      <c r="H17" s="9">
        <v>120544.9</v>
      </c>
      <c r="I17" s="9">
        <v>361498.49</v>
      </c>
      <c r="J17" s="22">
        <v>0.0006</v>
      </c>
      <c r="K17" s="13">
        <f t="shared" si="1"/>
        <v>224301.51</v>
      </c>
      <c r="L17" s="9"/>
    </row>
    <row r="18" spans="1:12" ht="15" customHeight="1">
      <c r="A18" s="8" t="s">
        <v>11</v>
      </c>
      <c r="B18" s="9">
        <v>3293100</v>
      </c>
      <c r="C18" s="9">
        <v>2421709.67</v>
      </c>
      <c r="D18" s="9">
        <v>-170.49</v>
      </c>
      <c r="E18" s="9">
        <v>2317711.82</v>
      </c>
      <c r="F18" s="22">
        <v>0.0035</v>
      </c>
      <c r="G18" s="13">
        <f t="shared" si="0"/>
        <v>103997.8500000001</v>
      </c>
      <c r="H18" s="9">
        <v>333265</v>
      </c>
      <c r="I18" s="9">
        <v>1798974.43</v>
      </c>
      <c r="J18" s="22">
        <v>0.0032</v>
      </c>
      <c r="K18" s="13">
        <f t="shared" si="1"/>
        <v>622735.24</v>
      </c>
      <c r="L18" s="9">
        <v>0</v>
      </c>
    </row>
    <row r="19" spans="1:12" ht="15" customHeight="1">
      <c r="A19" s="8" t="s">
        <v>12</v>
      </c>
      <c r="B19" s="9">
        <v>6053800</v>
      </c>
      <c r="C19" s="9">
        <v>6093458.22</v>
      </c>
      <c r="D19" s="9">
        <v>749062.56</v>
      </c>
      <c r="E19" s="9">
        <v>3935681.18</v>
      </c>
      <c r="F19" s="22">
        <v>0.006</v>
      </c>
      <c r="G19" s="13">
        <f t="shared" si="0"/>
        <v>2157777.0399999996</v>
      </c>
      <c r="H19" s="9">
        <v>750833.32</v>
      </c>
      <c r="I19" s="9">
        <v>3827545.48</v>
      </c>
      <c r="J19" s="22">
        <v>0.0069</v>
      </c>
      <c r="K19" s="13">
        <f t="shared" si="1"/>
        <v>2265912.7399999998</v>
      </c>
      <c r="L19" s="9">
        <v>0</v>
      </c>
    </row>
    <row r="20" spans="1:12" ht="15" customHeight="1">
      <c r="A20" s="8" t="s">
        <v>13</v>
      </c>
      <c r="B20" s="9">
        <v>1000</v>
      </c>
      <c r="C20" s="9">
        <v>1000</v>
      </c>
      <c r="D20" s="9">
        <v>0</v>
      </c>
      <c r="E20" s="9">
        <v>0</v>
      </c>
      <c r="F20" s="22">
        <v>0</v>
      </c>
      <c r="G20" s="13">
        <f t="shared" si="0"/>
        <v>1000</v>
      </c>
      <c r="H20" s="9">
        <v>0</v>
      </c>
      <c r="I20" s="9">
        <v>0</v>
      </c>
      <c r="J20" s="22">
        <v>0</v>
      </c>
      <c r="K20" s="13">
        <f t="shared" si="1"/>
        <v>1000</v>
      </c>
      <c r="L20" s="9">
        <v>0</v>
      </c>
    </row>
    <row r="21" spans="1:12" ht="15" customHeight="1">
      <c r="A21" s="8" t="s">
        <v>14</v>
      </c>
      <c r="B21" s="9">
        <v>555600</v>
      </c>
      <c r="C21" s="9">
        <v>620600</v>
      </c>
      <c r="D21" s="9">
        <v>131219.61</v>
      </c>
      <c r="E21" s="9">
        <v>462340.39</v>
      </c>
      <c r="F21" s="22">
        <v>0</v>
      </c>
      <c r="G21" s="13">
        <f t="shared" si="0"/>
        <v>158259.61</v>
      </c>
      <c r="H21" s="9">
        <v>136057.76</v>
      </c>
      <c r="I21" s="9">
        <v>454113.83</v>
      </c>
      <c r="J21" s="22">
        <v>0.0008</v>
      </c>
      <c r="K21" s="13">
        <f t="shared" si="1"/>
        <v>166486.16999999998</v>
      </c>
      <c r="L21" s="9">
        <v>0</v>
      </c>
    </row>
    <row r="22" spans="1:12" ht="15" customHeight="1">
      <c r="A22" s="12" t="s">
        <v>15</v>
      </c>
      <c r="B22" s="13">
        <v>26843136</v>
      </c>
      <c r="C22" s="13">
        <v>26247563.32</v>
      </c>
      <c r="D22" s="13">
        <v>3063044.84</v>
      </c>
      <c r="E22" s="13">
        <v>21348167.36</v>
      </c>
      <c r="F22" s="21">
        <v>0.0007</v>
      </c>
      <c r="G22" s="13">
        <f t="shared" si="0"/>
        <v>4899395.960000001</v>
      </c>
      <c r="H22" s="13">
        <v>4074391.18</v>
      </c>
      <c r="I22" s="13">
        <v>18835235.11</v>
      </c>
      <c r="J22" s="21">
        <v>0.0338</v>
      </c>
      <c r="K22" s="13">
        <f t="shared" si="1"/>
        <v>7412328.210000001</v>
      </c>
      <c r="L22" s="13">
        <f>SUM(L23:L24)</f>
        <v>0</v>
      </c>
    </row>
    <row r="23" spans="1:12" ht="15" customHeight="1">
      <c r="A23" s="8" t="s">
        <v>16</v>
      </c>
      <c r="B23" s="9">
        <v>25135836</v>
      </c>
      <c r="C23" s="9">
        <v>24550888.87</v>
      </c>
      <c r="D23" s="9">
        <v>2810564.51</v>
      </c>
      <c r="E23" s="9">
        <v>20125049.27</v>
      </c>
      <c r="F23" s="22">
        <v>0.0325</v>
      </c>
      <c r="G23" s="13">
        <f t="shared" si="0"/>
        <v>4425839.6000000015</v>
      </c>
      <c r="H23" s="9">
        <v>3807129.91</v>
      </c>
      <c r="I23" s="9">
        <v>17641081.14</v>
      </c>
      <c r="J23" s="22">
        <v>0.0317</v>
      </c>
      <c r="K23" s="13">
        <f t="shared" si="1"/>
        <v>6909807.73</v>
      </c>
      <c r="L23" s="9">
        <v>0</v>
      </c>
    </row>
    <row r="24" spans="1:12" ht="15" customHeight="1">
      <c r="A24" s="8" t="s">
        <v>17</v>
      </c>
      <c r="B24" s="9">
        <v>1707300</v>
      </c>
      <c r="C24" s="9">
        <v>1696674.45</v>
      </c>
      <c r="D24" s="9">
        <v>252480.33</v>
      </c>
      <c r="E24" s="9">
        <v>1223118.09</v>
      </c>
      <c r="F24" s="22">
        <v>0.0307</v>
      </c>
      <c r="G24" s="13">
        <f t="shared" si="0"/>
        <v>473556.35999999987</v>
      </c>
      <c r="H24" s="9">
        <v>267261.27</v>
      </c>
      <c r="I24" s="9">
        <v>1194153.97</v>
      </c>
      <c r="J24" s="22">
        <v>0.0021</v>
      </c>
      <c r="K24" s="13">
        <f t="shared" si="1"/>
        <v>502520.48</v>
      </c>
      <c r="L24" s="9">
        <v>0</v>
      </c>
    </row>
    <row r="25" spans="1:12" ht="15" customHeight="1">
      <c r="A25" s="12" t="s">
        <v>18</v>
      </c>
      <c r="B25" s="13">
        <v>19104490</v>
      </c>
      <c r="C25" s="13">
        <v>20317715.21</v>
      </c>
      <c r="D25" s="13">
        <v>2012018.23</v>
      </c>
      <c r="E25" s="13">
        <v>14414867.43</v>
      </c>
      <c r="F25" s="21">
        <v>0.0019</v>
      </c>
      <c r="G25" s="13">
        <f t="shared" si="0"/>
        <v>5902847.780000001</v>
      </c>
      <c r="H25" s="13">
        <v>2655165.2</v>
      </c>
      <c r="I25" s="13">
        <v>12964341.53</v>
      </c>
      <c r="J25" s="21">
        <v>0.0233</v>
      </c>
      <c r="K25" s="13">
        <f t="shared" si="1"/>
        <v>7353373.680000002</v>
      </c>
      <c r="L25" s="13">
        <f>SUM(L26:L30)</f>
        <v>0</v>
      </c>
    </row>
    <row r="26" spans="1:12" ht="15" customHeight="1">
      <c r="A26" s="8" t="s">
        <v>19</v>
      </c>
      <c r="B26" s="9">
        <v>1861460</v>
      </c>
      <c r="C26" s="9">
        <v>1334321.05</v>
      </c>
      <c r="D26" s="9">
        <v>3381.13</v>
      </c>
      <c r="E26" s="9">
        <v>384163.43</v>
      </c>
      <c r="F26" s="22">
        <v>0.022</v>
      </c>
      <c r="G26" s="13">
        <f t="shared" si="0"/>
        <v>950157.6200000001</v>
      </c>
      <c r="H26" s="9">
        <v>35400.15</v>
      </c>
      <c r="I26" s="9">
        <v>336553.8</v>
      </c>
      <c r="J26" s="22">
        <v>0.0006</v>
      </c>
      <c r="K26" s="13">
        <f t="shared" si="1"/>
        <v>997767.25</v>
      </c>
      <c r="L26" s="9">
        <v>0</v>
      </c>
    </row>
    <row r="27" spans="1:12" ht="15" customHeight="1">
      <c r="A27" s="8" t="s">
        <v>56</v>
      </c>
      <c r="B27" s="9">
        <v>108100</v>
      </c>
      <c r="C27" s="9">
        <v>112859.66</v>
      </c>
      <c r="D27" s="9">
        <v>0</v>
      </c>
      <c r="E27" s="9">
        <v>100412</v>
      </c>
      <c r="F27" s="22">
        <v>0.0006</v>
      </c>
      <c r="G27" s="13">
        <f t="shared" si="0"/>
        <v>12447.660000000003</v>
      </c>
      <c r="H27" s="9">
        <v>16735.32</v>
      </c>
      <c r="I27" s="9">
        <v>92044.34</v>
      </c>
      <c r="J27" s="22">
        <v>0.0002</v>
      </c>
      <c r="K27" s="13">
        <f t="shared" si="1"/>
        <v>20815.320000000007</v>
      </c>
      <c r="L27" s="9">
        <v>0</v>
      </c>
    </row>
    <row r="28" spans="1:12" ht="15" customHeight="1">
      <c r="A28" s="8" t="s">
        <v>51</v>
      </c>
      <c r="B28" s="9">
        <v>933000</v>
      </c>
      <c r="C28" s="9">
        <v>1501153.54</v>
      </c>
      <c r="D28" s="9">
        <v>77377.36</v>
      </c>
      <c r="E28" s="9">
        <v>624467.69</v>
      </c>
      <c r="F28" s="22">
        <v>0.0002</v>
      </c>
      <c r="G28" s="13">
        <f t="shared" si="0"/>
        <v>876685.8500000001</v>
      </c>
      <c r="H28" s="9">
        <v>96119.26</v>
      </c>
      <c r="I28" s="9">
        <v>486441.53</v>
      </c>
      <c r="J28" s="22">
        <v>0.0009</v>
      </c>
      <c r="K28" s="13">
        <f t="shared" si="1"/>
        <v>1014712.01</v>
      </c>
      <c r="L28" s="9">
        <v>0</v>
      </c>
    </row>
    <row r="29" spans="1:12" ht="15" customHeight="1">
      <c r="A29" s="8" t="s">
        <v>20</v>
      </c>
      <c r="B29" s="9">
        <v>14735830</v>
      </c>
      <c r="C29" s="9">
        <v>15825922.05</v>
      </c>
      <c r="D29" s="9">
        <v>1508594.24</v>
      </c>
      <c r="E29" s="9">
        <v>12014161.48</v>
      </c>
      <c r="F29" s="22">
        <v>0.001</v>
      </c>
      <c r="G29" s="13">
        <f t="shared" si="0"/>
        <v>3811760.5700000003</v>
      </c>
      <c r="H29" s="9">
        <v>2349297.98</v>
      </c>
      <c r="I29" s="9">
        <v>11288019.03</v>
      </c>
      <c r="J29" s="22">
        <v>0.0203</v>
      </c>
      <c r="K29" s="13">
        <f t="shared" si="1"/>
        <v>4537903.020000001</v>
      </c>
      <c r="L29" s="9">
        <v>0</v>
      </c>
    </row>
    <row r="30" spans="1:12" ht="15" customHeight="1">
      <c r="A30" s="8" t="s">
        <v>92</v>
      </c>
      <c r="B30" s="9">
        <v>1466100</v>
      </c>
      <c r="C30" s="9">
        <v>1543458.91</v>
      </c>
      <c r="D30" s="9">
        <v>422665.5</v>
      </c>
      <c r="E30" s="9">
        <v>1291662.83</v>
      </c>
      <c r="F30" s="22">
        <v>0.0183</v>
      </c>
      <c r="G30" s="13">
        <f t="shared" si="0"/>
        <v>251796.07999999984</v>
      </c>
      <c r="H30" s="9">
        <v>157612.49</v>
      </c>
      <c r="I30" s="9">
        <v>761282.83</v>
      </c>
      <c r="J30" s="22">
        <v>0.0014</v>
      </c>
      <c r="K30" s="13">
        <f t="shared" si="1"/>
        <v>782176.08</v>
      </c>
      <c r="L30" s="9">
        <v>0</v>
      </c>
    </row>
    <row r="31" spans="1:12" ht="15" customHeight="1">
      <c r="A31" s="12" t="s">
        <v>21</v>
      </c>
      <c r="B31" s="13">
        <v>2630000</v>
      </c>
      <c r="C31" s="13">
        <v>2630000</v>
      </c>
      <c r="D31" s="13">
        <v>381214.05</v>
      </c>
      <c r="E31" s="13">
        <v>1933404.96</v>
      </c>
      <c r="F31" s="21">
        <v>0.002</v>
      </c>
      <c r="G31" s="13">
        <f t="shared" si="0"/>
        <v>696595.04</v>
      </c>
      <c r="H31" s="13">
        <v>381214.05</v>
      </c>
      <c r="I31" s="13">
        <v>1933404.96</v>
      </c>
      <c r="J31" s="21">
        <v>0.0035</v>
      </c>
      <c r="K31" s="13">
        <f t="shared" si="1"/>
        <v>696595.04</v>
      </c>
      <c r="L31" s="13">
        <f>SUM(L32)</f>
        <v>0</v>
      </c>
    </row>
    <row r="32" spans="1:12" ht="15" customHeight="1">
      <c r="A32" s="8" t="s">
        <v>22</v>
      </c>
      <c r="B32" s="9">
        <v>2630000</v>
      </c>
      <c r="C32" s="9">
        <v>2630000</v>
      </c>
      <c r="D32" s="9">
        <v>381214.05</v>
      </c>
      <c r="E32" s="9">
        <v>1933404.96</v>
      </c>
      <c r="F32" s="22">
        <v>0.0029</v>
      </c>
      <c r="G32" s="13">
        <f t="shared" si="0"/>
        <v>696595.04</v>
      </c>
      <c r="H32" s="9">
        <v>381214.05</v>
      </c>
      <c r="I32" s="9">
        <v>1933404.96</v>
      </c>
      <c r="J32" s="22">
        <v>0.35</v>
      </c>
      <c r="K32" s="13">
        <f t="shared" si="1"/>
        <v>696595.04</v>
      </c>
      <c r="L32" s="9">
        <v>0</v>
      </c>
    </row>
    <row r="33" spans="1:12" ht="15" customHeight="1">
      <c r="A33" s="12" t="s">
        <v>23</v>
      </c>
      <c r="B33" s="13">
        <v>142084780</v>
      </c>
      <c r="C33" s="13">
        <v>160642587.36</v>
      </c>
      <c r="D33" s="13">
        <v>16371454.06</v>
      </c>
      <c r="E33" s="13">
        <v>141980989.89</v>
      </c>
      <c r="F33" s="21">
        <v>0.2163</v>
      </c>
      <c r="G33" s="13">
        <f t="shared" si="0"/>
        <v>18661597.47000003</v>
      </c>
      <c r="H33" s="13">
        <v>26476711.31</v>
      </c>
      <c r="I33" s="13">
        <v>131817874.71</v>
      </c>
      <c r="J33" s="21">
        <v>0.2366</v>
      </c>
      <c r="K33" s="13">
        <f t="shared" si="1"/>
        <v>28824712.65000002</v>
      </c>
      <c r="L33" s="13">
        <f>SUM(L34:L38)</f>
        <v>0</v>
      </c>
    </row>
    <row r="34" spans="1:12" ht="15" customHeight="1">
      <c r="A34" s="8" t="s">
        <v>24</v>
      </c>
      <c r="B34" s="9">
        <v>72667270</v>
      </c>
      <c r="C34" s="9">
        <v>78232248.21</v>
      </c>
      <c r="D34" s="9">
        <v>11474593.13</v>
      </c>
      <c r="E34" s="9">
        <v>63491874.34</v>
      </c>
      <c r="F34" s="17">
        <v>9.67</v>
      </c>
      <c r="G34" s="13">
        <f t="shared" si="0"/>
        <v>14740373.86999999</v>
      </c>
      <c r="H34" s="9">
        <v>12763964.56</v>
      </c>
      <c r="I34" s="9">
        <v>58060700.27</v>
      </c>
      <c r="J34" s="17">
        <v>0.1042</v>
      </c>
      <c r="K34" s="13">
        <f t="shared" si="1"/>
        <v>20171547.93999999</v>
      </c>
      <c r="L34" s="9">
        <v>0</v>
      </c>
    </row>
    <row r="35" spans="1:12" ht="15" customHeight="1">
      <c r="A35" s="8" t="s">
        <v>25</v>
      </c>
      <c r="B35" s="9">
        <v>59116870</v>
      </c>
      <c r="C35" s="9">
        <v>71932355.57</v>
      </c>
      <c r="D35" s="9">
        <v>3311068.93</v>
      </c>
      <c r="E35" s="9">
        <v>71043814.21</v>
      </c>
      <c r="F35" s="22">
        <v>0.1082</v>
      </c>
      <c r="G35" s="13">
        <f t="shared" si="0"/>
        <v>888541.3599999994</v>
      </c>
      <c r="H35" s="9">
        <v>11792017.79</v>
      </c>
      <c r="I35" s="9">
        <v>66635237.48</v>
      </c>
      <c r="J35" s="22">
        <v>0.1196</v>
      </c>
      <c r="K35" s="13">
        <f t="shared" si="1"/>
        <v>5297118.089999996</v>
      </c>
      <c r="L35" s="9">
        <v>0</v>
      </c>
    </row>
    <row r="36" spans="1:12" ht="15" customHeight="1">
      <c r="A36" s="8" t="s">
        <v>87</v>
      </c>
      <c r="B36" s="9">
        <v>4800000</v>
      </c>
      <c r="C36" s="9">
        <v>4506146.86</v>
      </c>
      <c r="D36" s="9">
        <v>734923.43</v>
      </c>
      <c r="E36" s="9">
        <v>3279381.91</v>
      </c>
      <c r="F36" s="22">
        <v>0.005</v>
      </c>
      <c r="G36" s="13">
        <f t="shared" si="0"/>
        <v>1226764.9500000002</v>
      </c>
      <c r="H36" s="9">
        <v>1002786.37</v>
      </c>
      <c r="I36" s="9">
        <v>3133693.25</v>
      </c>
      <c r="J36" s="22">
        <v>0.0056</v>
      </c>
      <c r="K36" s="13">
        <f t="shared" si="1"/>
        <v>1372453.6100000003</v>
      </c>
      <c r="L36" s="9">
        <v>0</v>
      </c>
    </row>
    <row r="37" spans="1:12" ht="15" customHeight="1">
      <c r="A37" s="8" t="s">
        <v>26</v>
      </c>
      <c r="B37" s="9">
        <v>2107260</v>
      </c>
      <c r="C37" s="9">
        <v>2360976.88</v>
      </c>
      <c r="D37" s="9">
        <v>314319.62</v>
      </c>
      <c r="E37" s="9">
        <v>1466985.09</v>
      </c>
      <c r="F37" s="22">
        <v>0.0022</v>
      </c>
      <c r="G37" s="13">
        <f t="shared" si="0"/>
        <v>893991.7899999998</v>
      </c>
      <c r="H37" s="9">
        <v>312505.84</v>
      </c>
      <c r="I37" s="9">
        <v>1425309.02</v>
      </c>
      <c r="J37" s="22">
        <v>0.0026</v>
      </c>
      <c r="K37" s="13">
        <f t="shared" si="1"/>
        <v>935667.8599999999</v>
      </c>
      <c r="L37" s="9">
        <v>0</v>
      </c>
    </row>
    <row r="38" spans="1:12" ht="15" customHeight="1">
      <c r="A38" s="8" t="s">
        <v>27</v>
      </c>
      <c r="B38" s="9">
        <v>3097380</v>
      </c>
      <c r="C38" s="9">
        <v>3314859.84</v>
      </c>
      <c r="D38" s="9">
        <v>502742.03</v>
      </c>
      <c r="E38" s="9">
        <v>2542464.06</v>
      </c>
      <c r="F38" s="22">
        <v>0.0039</v>
      </c>
      <c r="G38" s="13">
        <f t="shared" si="0"/>
        <v>772395.7799999998</v>
      </c>
      <c r="H38" s="9">
        <v>584372.99</v>
      </c>
      <c r="I38" s="9">
        <v>2419207.57</v>
      </c>
      <c r="J38" s="22">
        <v>0.0043</v>
      </c>
      <c r="K38" s="13">
        <f t="shared" si="1"/>
        <v>895652.27</v>
      </c>
      <c r="L38" s="9">
        <v>0</v>
      </c>
    </row>
    <row r="39" spans="1:12" ht="15" customHeight="1">
      <c r="A39" s="8" t="s">
        <v>28</v>
      </c>
      <c r="B39" s="9">
        <v>296000</v>
      </c>
      <c r="C39" s="9">
        <v>296000</v>
      </c>
      <c r="D39" s="9">
        <v>33806.92</v>
      </c>
      <c r="E39" s="9">
        <v>156470.28</v>
      </c>
      <c r="F39" s="22">
        <v>0.0002</v>
      </c>
      <c r="G39" s="13">
        <f t="shared" si="0"/>
        <v>139529.72</v>
      </c>
      <c r="H39" s="9">
        <v>21063.76</v>
      </c>
      <c r="I39" s="9">
        <v>143727.12</v>
      </c>
      <c r="J39" s="22">
        <v>0.0003</v>
      </c>
      <c r="K39" s="13">
        <f t="shared" si="1"/>
        <v>152272.88</v>
      </c>
      <c r="L39" s="9">
        <v>0</v>
      </c>
    </row>
    <row r="40" spans="1:12" ht="15" customHeight="1">
      <c r="A40" s="12" t="s">
        <v>52</v>
      </c>
      <c r="B40" s="13">
        <v>15935900</v>
      </c>
      <c r="C40" s="13">
        <v>18892715.81</v>
      </c>
      <c r="D40" s="13">
        <v>14329.42</v>
      </c>
      <c r="E40" s="13">
        <v>18328362.19</v>
      </c>
      <c r="F40" s="22">
        <v>0.0279</v>
      </c>
      <c r="G40" s="13">
        <f t="shared" si="0"/>
        <v>564353.6199999973</v>
      </c>
      <c r="H40" s="13">
        <v>3230233.55</v>
      </c>
      <c r="I40" s="13">
        <v>13207984.15</v>
      </c>
      <c r="J40" s="22">
        <v>0.0237</v>
      </c>
      <c r="K40" s="13">
        <f t="shared" si="1"/>
        <v>5684731.659999998</v>
      </c>
      <c r="L40" s="13">
        <f>SUM(L41:L43)</f>
        <v>0</v>
      </c>
    </row>
    <row r="41" spans="1:12" ht="15" customHeight="1">
      <c r="A41" s="8" t="s">
        <v>85</v>
      </c>
      <c r="B41" s="9">
        <v>13457000</v>
      </c>
      <c r="C41" s="9">
        <v>17708000</v>
      </c>
      <c r="D41" s="9">
        <v>-9007.77</v>
      </c>
      <c r="E41" s="9">
        <v>17637590.32</v>
      </c>
      <c r="F41" s="21">
        <v>0.0269</v>
      </c>
      <c r="G41" s="13">
        <f t="shared" si="0"/>
        <v>70409.6799999997</v>
      </c>
      <c r="H41" s="9">
        <v>3188678.72</v>
      </c>
      <c r="I41" s="9">
        <v>12581340.14</v>
      </c>
      <c r="J41" s="21">
        <v>0.0226</v>
      </c>
      <c r="K41" s="13">
        <f t="shared" si="1"/>
        <v>5126659.859999999</v>
      </c>
      <c r="L41" s="9">
        <v>0</v>
      </c>
    </row>
    <row r="42" spans="1:12" ht="15" customHeight="1">
      <c r="A42" s="8" t="s">
        <v>70</v>
      </c>
      <c r="B42" s="9">
        <v>1718900</v>
      </c>
      <c r="C42" s="9">
        <v>971255.81</v>
      </c>
      <c r="D42" s="9">
        <v>7257.19</v>
      </c>
      <c r="E42" s="9">
        <v>582261.87</v>
      </c>
      <c r="F42" s="22">
        <v>0.0009</v>
      </c>
      <c r="G42" s="13">
        <f t="shared" si="0"/>
        <v>388993.94000000006</v>
      </c>
      <c r="H42" s="9">
        <v>41554.83</v>
      </c>
      <c r="I42" s="9">
        <v>551644.01</v>
      </c>
      <c r="J42" s="22">
        <v>0.001</v>
      </c>
      <c r="K42" s="13">
        <f t="shared" si="1"/>
        <v>419611.80000000005</v>
      </c>
      <c r="L42" s="9">
        <v>0</v>
      </c>
    </row>
    <row r="43" spans="1:12" ht="15" customHeight="1">
      <c r="A43" s="8" t="s">
        <v>88</v>
      </c>
      <c r="B43" s="9">
        <v>760000</v>
      </c>
      <c r="C43" s="9">
        <v>213460</v>
      </c>
      <c r="D43" s="9">
        <v>16080</v>
      </c>
      <c r="E43" s="9">
        <v>108510</v>
      </c>
      <c r="F43" s="22">
        <v>0.0002</v>
      </c>
      <c r="G43" s="13">
        <f t="shared" si="0"/>
        <v>104950</v>
      </c>
      <c r="H43" s="9">
        <v>0</v>
      </c>
      <c r="I43" s="9">
        <v>75000</v>
      </c>
      <c r="J43" s="22">
        <v>0.0001</v>
      </c>
      <c r="K43" s="13">
        <f t="shared" si="1"/>
        <v>138460</v>
      </c>
      <c r="L43" s="9">
        <v>0</v>
      </c>
    </row>
    <row r="44" spans="1:12" ht="15" customHeight="1">
      <c r="A44" s="12" t="s">
        <v>29</v>
      </c>
      <c r="B44" s="13">
        <v>170577095</v>
      </c>
      <c r="C44" s="13">
        <v>195946875.14</v>
      </c>
      <c r="D44" s="13">
        <v>27170083.23</v>
      </c>
      <c r="E44" s="13">
        <v>149464472.18</v>
      </c>
      <c r="F44" s="22">
        <v>0.2277</v>
      </c>
      <c r="G44" s="13">
        <f t="shared" si="0"/>
        <v>46482402.95999998</v>
      </c>
      <c r="H44" s="13">
        <v>29347117.2</v>
      </c>
      <c r="I44" s="13">
        <v>117061532.9</v>
      </c>
      <c r="J44" s="22">
        <v>0.2101</v>
      </c>
      <c r="K44" s="13">
        <f t="shared" si="1"/>
        <v>78885342.23999998</v>
      </c>
      <c r="L44" s="13">
        <f>SUM(L45:L50)</f>
        <v>0</v>
      </c>
    </row>
    <row r="45" spans="1:12" ht="15" customHeight="1">
      <c r="A45" s="8" t="s">
        <v>30</v>
      </c>
      <c r="B45" s="9">
        <v>101300260</v>
      </c>
      <c r="C45" s="9">
        <v>116397039.68</v>
      </c>
      <c r="D45" s="9">
        <v>16009711.67</v>
      </c>
      <c r="E45" s="9">
        <v>86588752.82</v>
      </c>
      <c r="F45" s="21">
        <v>0.1319</v>
      </c>
      <c r="G45" s="13">
        <f t="shared" si="0"/>
        <v>29808286.860000014</v>
      </c>
      <c r="H45" s="9">
        <v>16835300.01</v>
      </c>
      <c r="I45" s="9">
        <v>67110835.42</v>
      </c>
      <c r="J45" s="21">
        <v>0.1204</v>
      </c>
      <c r="K45" s="13">
        <f t="shared" si="1"/>
        <v>49286204.260000005</v>
      </c>
      <c r="L45" s="9">
        <v>0</v>
      </c>
    </row>
    <row r="46" spans="1:12" ht="15" customHeight="1">
      <c r="A46" s="8" t="s">
        <v>31</v>
      </c>
      <c r="B46" s="9">
        <v>445940</v>
      </c>
      <c r="C46" s="9">
        <v>445940</v>
      </c>
      <c r="D46" s="9">
        <v>16416.64</v>
      </c>
      <c r="E46" s="9">
        <v>398166.64</v>
      </c>
      <c r="F46" s="22">
        <v>0.0006</v>
      </c>
      <c r="G46" s="13">
        <f t="shared" si="0"/>
        <v>47773.359999999986</v>
      </c>
      <c r="H46" s="9">
        <v>0</v>
      </c>
      <c r="I46" s="9">
        <v>150073.56</v>
      </c>
      <c r="J46" s="22">
        <v>0.0003</v>
      </c>
      <c r="K46" s="13">
        <f t="shared" si="1"/>
        <v>295866.44</v>
      </c>
      <c r="L46" s="9">
        <v>0</v>
      </c>
    </row>
    <row r="47" spans="1:12" ht="15" customHeight="1">
      <c r="A47" s="8" t="s">
        <v>57</v>
      </c>
      <c r="B47" s="9">
        <v>209600</v>
      </c>
      <c r="C47" s="9">
        <v>229100</v>
      </c>
      <c r="D47" s="9">
        <v>16561.05</v>
      </c>
      <c r="E47" s="9">
        <v>176056.39</v>
      </c>
      <c r="F47" s="22">
        <v>0.0003</v>
      </c>
      <c r="G47" s="13">
        <f t="shared" si="0"/>
        <v>53043.609999999986</v>
      </c>
      <c r="H47" s="9">
        <v>29813.29</v>
      </c>
      <c r="I47" s="9">
        <v>112230.33</v>
      </c>
      <c r="J47" s="22">
        <v>0.0002</v>
      </c>
      <c r="K47" s="13">
        <f t="shared" si="1"/>
        <v>116869.67</v>
      </c>
      <c r="L47" s="9">
        <v>0</v>
      </c>
    </row>
    <row r="48" spans="1:12" ht="15" customHeight="1">
      <c r="A48" s="8" t="s">
        <v>32</v>
      </c>
      <c r="B48" s="9">
        <v>63970985</v>
      </c>
      <c r="C48" s="9">
        <v>73295840.71</v>
      </c>
      <c r="D48" s="9">
        <v>10296961.84</v>
      </c>
      <c r="E48" s="9">
        <v>57830910.74</v>
      </c>
      <c r="F48" s="22">
        <v>0.0881</v>
      </c>
      <c r="G48" s="13">
        <f t="shared" si="0"/>
        <v>15464929.969999991</v>
      </c>
      <c r="H48" s="9">
        <v>11695038.09</v>
      </c>
      <c r="I48" s="9">
        <v>45888248.83</v>
      </c>
      <c r="J48" s="22">
        <v>0.0824</v>
      </c>
      <c r="K48" s="13">
        <f t="shared" si="1"/>
        <v>27407591.879999995</v>
      </c>
      <c r="L48" s="9">
        <v>0</v>
      </c>
    </row>
    <row r="49" spans="1:12" ht="15" customHeight="1">
      <c r="A49" s="8" t="s">
        <v>33</v>
      </c>
      <c r="B49" s="9">
        <v>591880</v>
      </c>
      <c r="C49" s="9">
        <v>477183.81</v>
      </c>
      <c r="D49" s="9">
        <v>63242.11</v>
      </c>
      <c r="E49" s="9">
        <v>289958.91</v>
      </c>
      <c r="F49" s="22">
        <v>0.0004</v>
      </c>
      <c r="G49" s="13">
        <f t="shared" si="0"/>
        <v>187224.90000000002</v>
      </c>
      <c r="H49" s="9">
        <v>96733.83</v>
      </c>
      <c r="I49" s="9">
        <v>194766.74</v>
      </c>
      <c r="J49" s="22">
        <v>0.0004</v>
      </c>
      <c r="K49" s="13">
        <f t="shared" si="1"/>
        <v>282417.07</v>
      </c>
      <c r="L49" s="9">
        <v>0</v>
      </c>
    </row>
    <row r="50" spans="1:12" ht="15" customHeight="1">
      <c r="A50" s="8" t="s">
        <v>34</v>
      </c>
      <c r="B50" s="9">
        <v>4058430</v>
      </c>
      <c r="C50" s="9">
        <v>5101770.94</v>
      </c>
      <c r="D50" s="9">
        <v>767189.92</v>
      </c>
      <c r="E50" s="9">
        <v>4180626.68</v>
      </c>
      <c r="F50" s="22">
        <v>0.0064</v>
      </c>
      <c r="G50" s="13">
        <f t="shared" si="0"/>
        <v>921144.2600000002</v>
      </c>
      <c r="H50" s="9">
        <v>690231.98</v>
      </c>
      <c r="I50" s="9">
        <v>3605378.02</v>
      </c>
      <c r="J50" s="22">
        <v>0.0065</v>
      </c>
      <c r="K50" s="13">
        <f t="shared" si="1"/>
        <v>1496392.9200000004</v>
      </c>
      <c r="L50" s="9">
        <v>0</v>
      </c>
    </row>
    <row r="51" spans="1:12" ht="15" customHeight="1">
      <c r="A51" s="12" t="s">
        <v>35</v>
      </c>
      <c r="B51" s="13">
        <v>8619100</v>
      </c>
      <c r="C51" s="13">
        <v>8651472.95</v>
      </c>
      <c r="D51" s="13">
        <v>888031.14</v>
      </c>
      <c r="E51" s="13">
        <v>5757343.13</v>
      </c>
      <c r="F51" s="22">
        <v>0.0088</v>
      </c>
      <c r="G51" s="13">
        <f t="shared" si="0"/>
        <v>2894129.8199999994</v>
      </c>
      <c r="H51" s="13">
        <v>1374207.92</v>
      </c>
      <c r="I51" s="13">
        <v>4804585.09</v>
      </c>
      <c r="J51" s="22">
        <v>0.0086</v>
      </c>
      <c r="K51" s="13">
        <f t="shared" si="1"/>
        <v>3846887.8599999994</v>
      </c>
      <c r="L51" s="13">
        <f>SUM(L52:L52)</f>
        <v>0</v>
      </c>
    </row>
    <row r="52" spans="1:12" ht="15" customHeight="1">
      <c r="A52" s="8" t="s">
        <v>36</v>
      </c>
      <c r="B52" s="9">
        <v>8619100</v>
      </c>
      <c r="C52" s="9">
        <v>8651472.95</v>
      </c>
      <c r="D52" s="9">
        <v>888031.14</v>
      </c>
      <c r="E52" s="9">
        <v>5757343.13</v>
      </c>
      <c r="F52" s="21">
        <v>0.001</v>
      </c>
      <c r="G52" s="13">
        <f t="shared" si="0"/>
        <v>2894129.8199999994</v>
      </c>
      <c r="H52" s="9">
        <v>1374207.92</v>
      </c>
      <c r="I52" s="9">
        <v>4804585.09</v>
      </c>
      <c r="J52" s="21">
        <v>0.0086</v>
      </c>
      <c r="K52" s="13">
        <f t="shared" si="1"/>
        <v>3846887.8599999994</v>
      </c>
      <c r="L52" s="9">
        <v>0</v>
      </c>
    </row>
    <row r="53" spans="1:12" ht="15" customHeight="1">
      <c r="A53" s="12" t="s">
        <v>97</v>
      </c>
      <c r="B53" s="13">
        <v>1189940</v>
      </c>
      <c r="C53" s="13">
        <v>971793.3</v>
      </c>
      <c r="D53" s="13">
        <v>275366.19</v>
      </c>
      <c r="E53" s="13">
        <v>643302.38</v>
      </c>
      <c r="F53" s="22">
        <v>0.001</v>
      </c>
      <c r="G53" s="13">
        <f t="shared" si="0"/>
        <v>328490.92000000004</v>
      </c>
      <c r="H53" s="13">
        <v>38049.78</v>
      </c>
      <c r="I53" s="13">
        <v>299956.33</v>
      </c>
      <c r="J53" s="22">
        <v>0.0005</v>
      </c>
      <c r="K53" s="13">
        <f t="shared" si="1"/>
        <v>671836.97</v>
      </c>
      <c r="L53" s="13">
        <f>SUM(L54:L55)</f>
        <v>0</v>
      </c>
    </row>
    <row r="54" spans="1:12" ht="15" customHeight="1">
      <c r="A54" s="8" t="s">
        <v>20</v>
      </c>
      <c r="B54" s="9">
        <v>1174940</v>
      </c>
      <c r="C54" s="9">
        <v>971043.3</v>
      </c>
      <c r="D54" s="9">
        <v>275366.19</v>
      </c>
      <c r="E54" s="9">
        <v>643302.38</v>
      </c>
      <c r="F54" s="22">
        <v>0</v>
      </c>
      <c r="G54" s="13">
        <f t="shared" si="0"/>
        <v>327740.92000000004</v>
      </c>
      <c r="H54" s="9">
        <v>38049.78</v>
      </c>
      <c r="I54" s="9">
        <v>299956.33</v>
      </c>
      <c r="J54" s="22">
        <v>0.0005</v>
      </c>
      <c r="K54" s="13">
        <f t="shared" si="1"/>
        <v>671086.97</v>
      </c>
      <c r="L54" s="9">
        <v>0</v>
      </c>
    </row>
    <row r="55" spans="1:12" ht="15" customHeight="1">
      <c r="A55" s="8" t="s">
        <v>92</v>
      </c>
      <c r="B55" s="9">
        <v>15000</v>
      </c>
      <c r="C55" s="9">
        <v>750</v>
      </c>
      <c r="D55" s="9">
        <v>0</v>
      </c>
      <c r="E55" s="9">
        <v>0</v>
      </c>
      <c r="F55" s="22">
        <v>0</v>
      </c>
      <c r="G55" s="13">
        <f t="shared" si="0"/>
        <v>750</v>
      </c>
      <c r="H55" s="9">
        <v>0</v>
      </c>
      <c r="I55" s="9">
        <v>0</v>
      </c>
      <c r="J55" s="22">
        <v>0</v>
      </c>
      <c r="K55" s="13">
        <f t="shared" si="1"/>
        <v>750</v>
      </c>
      <c r="L55" s="9">
        <v>0</v>
      </c>
    </row>
    <row r="56" spans="1:12" ht="15" customHeight="1">
      <c r="A56" s="12" t="s">
        <v>37</v>
      </c>
      <c r="B56" s="13">
        <v>72857790</v>
      </c>
      <c r="C56" s="13">
        <v>98102667.68</v>
      </c>
      <c r="D56" s="13">
        <v>13062324.71</v>
      </c>
      <c r="E56" s="13">
        <v>82183649.08</v>
      </c>
      <c r="F56" s="21">
        <v>0.1252</v>
      </c>
      <c r="G56" s="13">
        <f t="shared" si="0"/>
        <v>15919018.600000009</v>
      </c>
      <c r="H56" s="13">
        <v>15608903.97</v>
      </c>
      <c r="I56" s="13">
        <v>63689832.28</v>
      </c>
      <c r="J56" s="21">
        <v>0.1142</v>
      </c>
      <c r="K56" s="13">
        <f t="shared" si="1"/>
        <v>34412835.400000006</v>
      </c>
      <c r="L56" s="13">
        <f>SUM(L57:L58)</f>
        <v>0</v>
      </c>
    </row>
    <row r="57" spans="1:12" ht="15" customHeight="1">
      <c r="A57" s="8" t="s">
        <v>38</v>
      </c>
      <c r="B57" s="9">
        <v>72807790</v>
      </c>
      <c r="C57" s="9">
        <v>98052667.68</v>
      </c>
      <c r="D57" s="9">
        <v>13062324.71</v>
      </c>
      <c r="E57" s="9">
        <v>82134233.08</v>
      </c>
      <c r="F57" s="22">
        <v>0.1251</v>
      </c>
      <c r="G57" s="13">
        <f t="shared" si="0"/>
        <v>15918434.600000009</v>
      </c>
      <c r="H57" s="9">
        <v>15600667.97</v>
      </c>
      <c r="I57" s="9">
        <v>63644534.28</v>
      </c>
      <c r="J57" s="22">
        <v>11.42</v>
      </c>
      <c r="K57" s="13">
        <f t="shared" si="1"/>
        <v>34408133.400000006</v>
      </c>
      <c r="L57" s="9">
        <v>0</v>
      </c>
    </row>
    <row r="58" spans="1:12" ht="15" customHeight="1">
      <c r="A58" s="8" t="s">
        <v>41</v>
      </c>
      <c r="B58" s="9">
        <v>50000</v>
      </c>
      <c r="C58" s="9">
        <v>50000</v>
      </c>
      <c r="D58" s="9">
        <v>0</v>
      </c>
      <c r="E58" s="9">
        <v>49416</v>
      </c>
      <c r="F58" s="22">
        <v>0.0001</v>
      </c>
      <c r="G58" s="13">
        <f t="shared" si="0"/>
        <v>584</v>
      </c>
      <c r="H58" s="9">
        <v>8236</v>
      </c>
      <c r="I58" s="9">
        <v>45298</v>
      </c>
      <c r="J58" s="22">
        <v>0.0001</v>
      </c>
      <c r="K58" s="13">
        <f t="shared" si="1"/>
        <v>4702</v>
      </c>
      <c r="L58" s="9">
        <v>0</v>
      </c>
    </row>
    <row r="59" spans="1:12" ht="15" customHeight="1">
      <c r="A59" s="12" t="s">
        <v>39</v>
      </c>
      <c r="B59" s="13">
        <v>2690780</v>
      </c>
      <c r="C59" s="13">
        <v>2750002.36</v>
      </c>
      <c r="D59" s="13">
        <v>317580.6</v>
      </c>
      <c r="E59" s="13">
        <v>1253745.67</v>
      </c>
      <c r="F59" s="21">
        <v>0.0019</v>
      </c>
      <c r="G59" s="13">
        <f t="shared" si="0"/>
        <v>1496256.69</v>
      </c>
      <c r="H59" s="13">
        <v>331123.95</v>
      </c>
      <c r="I59" s="13">
        <v>1050835.87</v>
      </c>
      <c r="J59" s="21">
        <v>0.0019</v>
      </c>
      <c r="K59" s="13">
        <f t="shared" si="1"/>
        <v>1699166.4899999998</v>
      </c>
      <c r="L59" s="13">
        <f>SUM(L60)</f>
        <v>0</v>
      </c>
    </row>
    <row r="60" spans="1:12" ht="15" customHeight="1">
      <c r="A60" s="8" t="s">
        <v>40</v>
      </c>
      <c r="B60" s="9">
        <v>2690780</v>
      </c>
      <c r="C60" s="9">
        <v>2750002.36</v>
      </c>
      <c r="D60" s="9">
        <v>317580.6</v>
      </c>
      <c r="E60" s="9">
        <v>1253745.67</v>
      </c>
      <c r="F60" s="22">
        <v>0.0019</v>
      </c>
      <c r="G60" s="13">
        <f t="shared" si="0"/>
        <v>1496256.69</v>
      </c>
      <c r="H60" s="9">
        <v>331123.95</v>
      </c>
      <c r="I60" s="9">
        <v>1050835.87</v>
      </c>
      <c r="J60" s="22">
        <v>0.0019</v>
      </c>
      <c r="K60" s="13">
        <f t="shared" si="1"/>
        <v>1699166.4899999998</v>
      </c>
      <c r="L60" s="9">
        <v>0</v>
      </c>
    </row>
    <row r="61" spans="1:12" ht="15" customHeight="1">
      <c r="A61" s="12" t="s">
        <v>86</v>
      </c>
      <c r="B61" s="13">
        <v>96097700</v>
      </c>
      <c r="C61" s="13">
        <v>114358827.21</v>
      </c>
      <c r="D61" s="13">
        <v>6488946.61</v>
      </c>
      <c r="E61" s="13">
        <v>96829270.93</v>
      </c>
      <c r="F61" s="21">
        <v>0.1475</v>
      </c>
      <c r="G61" s="13">
        <f t="shared" si="0"/>
        <v>17529556.279999986</v>
      </c>
      <c r="H61" s="13">
        <v>11970303.16</v>
      </c>
      <c r="I61" s="13">
        <v>83093075.19</v>
      </c>
      <c r="J61" s="21">
        <v>0.1491</v>
      </c>
      <c r="K61" s="13">
        <f t="shared" si="1"/>
        <v>31265752.019999996</v>
      </c>
      <c r="L61" s="13">
        <f>SUM(L62)</f>
        <v>0</v>
      </c>
    </row>
    <row r="62" spans="1:12" ht="15" customHeight="1">
      <c r="A62" s="8" t="s">
        <v>41</v>
      </c>
      <c r="B62" s="9">
        <v>96097700</v>
      </c>
      <c r="C62" s="9">
        <v>114358827.21</v>
      </c>
      <c r="D62" s="9">
        <v>6488946.61</v>
      </c>
      <c r="E62" s="9">
        <v>96829270.93</v>
      </c>
      <c r="F62" s="22">
        <v>0.1475</v>
      </c>
      <c r="G62" s="13">
        <f t="shared" si="0"/>
        <v>17529556.279999986</v>
      </c>
      <c r="H62" s="9">
        <v>11970303.16</v>
      </c>
      <c r="I62" s="9">
        <v>83093075.19</v>
      </c>
      <c r="J62" s="22">
        <v>0.1491</v>
      </c>
      <c r="K62" s="13">
        <f t="shared" si="1"/>
        <v>31265752.019999996</v>
      </c>
      <c r="L62" s="9">
        <v>0</v>
      </c>
    </row>
    <row r="63" spans="1:12" ht="15" customHeight="1">
      <c r="A63" s="12" t="s">
        <v>58</v>
      </c>
      <c r="B63" s="13">
        <v>10408140</v>
      </c>
      <c r="C63" s="13">
        <v>7532429.91</v>
      </c>
      <c r="D63" s="13">
        <v>599956.34</v>
      </c>
      <c r="E63" s="13">
        <v>5656651.48</v>
      </c>
      <c r="F63" s="21">
        <v>0.0086</v>
      </c>
      <c r="G63" s="13">
        <f t="shared" si="0"/>
        <v>1875778.4299999997</v>
      </c>
      <c r="H63" s="13">
        <v>1657550.91</v>
      </c>
      <c r="I63" s="13">
        <v>4056801.35</v>
      </c>
      <c r="J63" s="21">
        <v>0.0073</v>
      </c>
      <c r="K63" s="13">
        <f t="shared" si="1"/>
        <v>3475628.56</v>
      </c>
      <c r="L63" s="13">
        <f>SUM(L64+L65)</f>
        <v>0</v>
      </c>
    </row>
    <row r="64" spans="1:12" ht="15" customHeight="1">
      <c r="A64" s="8" t="s">
        <v>59</v>
      </c>
      <c r="B64" s="9">
        <v>8688140</v>
      </c>
      <c r="C64" s="9">
        <v>5474941.56</v>
      </c>
      <c r="D64" s="9">
        <v>292350.01</v>
      </c>
      <c r="E64" s="9">
        <v>4134784.2</v>
      </c>
      <c r="F64" s="22">
        <v>0.0063</v>
      </c>
      <c r="G64" s="13">
        <f t="shared" si="0"/>
        <v>1340157.3599999994</v>
      </c>
      <c r="H64" s="9">
        <v>1237816.5</v>
      </c>
      <c r="I64" s="9">
        <v>2736998.8</v>
      </c>
      <c r="J64" s="22">
        <v>0.0049</v>
      </c>
      <c r="K64" s="13">
        <f t="shared" si="1"/>
        <v>2737942.76</v>
      </c>
      <c r="L64" s="9">
        <v>0</v>
      </c>
    </row>
    <row r="65" spans="1:12" ht="15" customHeight="1">
      <c r="A65" s="8" t="s">
        <v>72</v>
      </c>
      <c r="B65" s="9">
        <v>1720000</v>
      </c>
      <c r="C65" s="9">
        <v>2057488.35</v>
      </c>
      <c r="D65" s="9">
        <v>307606.33</v>
      </c>
      <c r="E65" s="9">
        <v>1521867.28</v>
      </c>
      <c r="F65" s="22">
        <v>0.0023</v>
      </c>
      <c r="G65" s="13">
        <f t="shared" si="0"/>
        <v>535621.0700000001</v>
      </c>
      <c r="H65" s="9">
        <v>419734.41</v>
      </c>
      <c r="I65" s="9">
        <v>1319802.55</v>
      </c>
      <c r="J65" s="22">
        <v>0.0024</v>
      </c>
      <c r="K65" s="13">
        <f t="shared" si="1"/>
        <v>737685.8</v>
      </c>
      <c r="L65" s="9">
        <v>0</v>
      </c>
    </row>
    <row r="66" spans="1:12" ht="15" customHeight="1">
      <c r="A66" s="12" t="s">
        <v>42</v>
      </c>
      <c r="B66" s="13">
        <v>3099400</v>
      </c>
      <c r="C66" s="13">
        <v>3351800</v>
      </c>
      <c r="D66" s="13">
        <v>400626.38</v>
      </c>
      <c r="E66" s="13">
        <v>2559462.67</v>
      </c>
      <c r="F66" s="21">
        <v>0.0039</v>
      </c>
      <c r="G66" s="13">
        <f t="shared" si="0"/>
        <v>792337.3300000001</v>
      </c>
      <c r="H66" s="13">
        <v>559923.92</v>
      </c>
      <c r="I66" s="13">
        <v>2385317.37</v>
      </c>
      <c r="J66" s="21">
        <v>0.0043</v>
      </c>
      <c r="K66" s="13">
        <f t="shared" si="1"/>
        <v>966482.6299999999</v>
      </c>
      <c r="L66" s="13">
        <f>SUM(L67:L69)</f>
        <v>0</v>
      </c>
    </row>
    <row r="67" spans="1:12" ht="15" customHeight="1">
      <c r="A67" s="8" t="s">
        <v>43</v>
      </c>
      <c r="B67" s="9">
        <v>1888700</v>
      </c>
      <c r="C67" s="9">
        <v>1936100</v>
      </c>
      <c r="D67" s="9">
        <v>316126.38</v>
      </c>
      <c r="E67" s="9">
        <v>1336525.76</v>
      </c>
      <c r="F67" s="22">
        <v>0.002</v>
      </c>
      <c r="G67" s="13">
        <f t="shared" si="0"/>
        <v>599574.24</v>
      </c>
      <c r="H67" s="9">
        <v>316633.92</v>
      </c>
      <c r="I67" s="9">
        <v>1240380.46</v>
      </c>
      <c r="J67" s="22">
        <v>0.0022</v>
      </c>
      <c r="K67" s="13">
        <f t="shared" si="1"/>
        <v>695719.54</v>
      </c>
      <c r="L67" s="9">
        <v>0</v>
      </c>
    </row>
    <row r="68" spans="1:12" ht="15" customHeight="1">
      <c r="A68" s="8" t="s">
        <v>53</v>
      </c>
      <c r="B68" s="9">
        <v>109700</v>
      </c>
      <c r="C68" s="9">
        <v>314700</v>
      </c>
      <c r="D68" s="9">
        <v>84500</v>
      </c>
      <c r="E68" s="9">
        <v>122936.91</v>
      </c>
      <c r="F68" s="22">
        <v>0.0002</v>
      </c>
      <c r="G68" s="13">
        <f t="shared" si="0"/>
        <v>191763.09</v>
      </c>
      <c r="H68" s="9">
        <v>87290</v>
      </c>
      <c r="I68" s="9">
        <v>122936.91</v>
      </c>
      <c r="J68" s="22">
        <v>0.0002</v>
      </c>
      <c r="K68" s="13">
        <f t="shared" si="1"/>
        <v>191763.09</v>
      </c>
      <c r="L68" s="9">
        <v>0</v>
      </c>
    </row>
    <row r="69" spans="1:12" ht="15" customHeight="1">
      <c r="A69" s="8" t="s">
        <v>93</v>
      </c>
      <c r="B69" s="9">
        <v>1101000</v>
      </c>
      <c r="C69" s="9">
        <v>1101000</v>
      </c>
      <c r="D69" s="9">
        <v>0</v>
      </c>
      <c r="E69" s="9">
        <v>1100000</v>
      </c>
      <c r="F69" s="22">
        <v>0.0017</v>
      </c>
      <c r="G69" s="13">
        <f t="shared" si="0"/>
        <v>1000</v>
      </c>
      <c r="H69" s="9">
        <v>156000</v>
      </c>
      <c r="I69" s="9">
        <v>1022000</v>
      </c>
      <c r="J69" s="22">
        <v>0.0018</v>
      </c>
      <c r="K69" s="13">
        <f t="shared" si="1"/>
        <v>79000</v>
      </c>
      <c r="L69" s="9">
        <v>0</v>
      </c>
    </row>
    <row r="70" spans="1:12" ht="15" customHeight="1">
      <c r="A70" s="12" t="s">
        <v>54</v>
      </c>
      <c r="B70" s="13">
        <v>15601450</v>
      </c>
      <c r="C70" s="13">
        <v>16581947.66</v>
      </c>
      <c r="D70" s="13">
        <v>1761809.88</v>
      </c>
      <c r="E70" s="13">
        <v>12117976.73</v>
      </c>
      <c r="F70" s="21">
        <v>0.0185</v>
      </c>
      <c r="G70" s="13">
        <f t="shared" si="0"/>
        <v>4463970.93</v>
      </c>
      <c r="H70" s="13">
        <v>2003410.34</v>
      </c>
      <c r="I70" s="13">
        <v>7628733.07</v>
      </c>
      <c r="J70" s="21">
        <v>1.37</v>
      </c>
      <c r="K70" s="13">
        <f t="shared" si="1"/>
        <v>8953214.59</v>
      </c>
      <c r="L70" s="13">
        <f>SUM(L71:L74)</f>
        <v>0</v>
      </c>
    </row>
    <row r="71" spans="1:12" ht="15" customHeight="1">
      <c r="A71" s="8" t="s">
        <v>60</v>
      </c>
      <c r="B71" s="9">
        <v>3776400</v>
      </c>
      <c r="C71" s="9">
        <v>4848834.19</v>
      </c>
      <c r="D71" s="9">
        <v>791092.28</v>
      </c>
      <c r="E71" s="9">
        <v>3252890.49</v>
      </c>
      <c r="F71" s="22">
        <v>0.005</v>
      </c>
      <c r="G71" s="13">
        <f t="shared" si="0"/>
        <v>1595943.7000000002</v>
      </c>
      <c r="H71" s="9">
        <v>753806.85</v>
      </c>
      <c r="I71" s="9">
        <v>2962662.42</v>
      </c>
      <c r="J71" s="22">
        <v>0.0053</v>
      </c>
      <c r="K71" s="13">
        <f t="shared" si="1"/>
        <v>1886171.7700000005</v>
      </c>
      <c r="L71" s="9">
        <v>0</v>
      </c>
    </row>
    <row r="72" spans="1:12" ht="15" customHeight="1">
      <c r="A72" s="8" t="s">
        <v>55</v>
      </c>
      <c r="B72" s="9">
        <v>163000</v>
      </c>
      <c r="C72" s="9">
        <v>2000</v>
      </c>
      <c r="D72" s="9">
        <v>0</v>
      </c>
      <c r="E72" s="9">
        <v>0</v>
      </c>
      <c r="F72" s="22">
        <v>0</v>
      </c>
      <c r="G72" s="13">
        <f t="shared" si="0"/>
        <v>2000</v>
      </c>
      <c r="H72" s="9">
        <v>0</v>
      </c>
      <c r="I72" s="9">
        <v>0</v>
      </c>
      <c r="J72" s="22">
        <v>0</v>
      </c>
      <c r="K72" s="13">
        <f t="shared" si="1"/>
        <v>2000</v>
      </c>
      <c r="L72" s="9">
        <v>0</v>
      </c>
    </row>
    <row r="73" spans="1:12" ht="15" customHeight="1">
      <c r="A73" s="8" t="s">
        <v>44</v>
      </c>
      <c r="B73" s="9">
        <v>8970450</v>
      </c>
      <c r="C73" s="9">
        <v>9403163.47</v>
      </c>
      <c r="D73" s="9">
        <v>970717.6</v>
      </c>
      <c r="E73" s="9">
        <v>7468086.24</v>
      </c>
      <c r="F73" s="22">
        <v>0.0114</v>
      </c>
      <c r="G73" s="13">
        <f t="shared" si="0"/>
        <v>1935077.2300000004</v>
      </c>
      <c r="H73" s="9">
        <v>550603.49</v>
      </c>
      <c r="I73" s="9">
        <v>3269070.65</v>
      </c>
      <c r="J73" s="22">
        <v>0.0059</v>
      </c>
      <c r="K73" s="13">
        <f t="shared" si="1"/>
        <v>6134092.82</v>
      </c>
      <c r="L73" s="9">
        <v>0</v>
      </c>
    </row>
    <row r="74" spans="1:12" ht="15" customHeight="1">
      <c r="A74" s="8" t="s">
        <v>92</v>
      </c>
      <c r="B74" s="9">
        <v>2691600</v>
      </c>
      <c r="C74" s="9">
        <v>2327950</v>
      </c>
      <c r="D74" s="9">
        <v>0</v>
      </c>
      <c r="E74" s="9">
        <v>1397000</v>
      </c>
      <c r="F74" s="22">
        <v>0.0021</v>
      </c>
      <c r="G74" s="13">
        <f aca="true" t="shared" si="2" ref="G74:G87">C74-E74</f>
        <v>930950</v>
      </c>
      <c r="H74" s="9">
        <v>699000</v>
      </c>
      <c r="I74" s="9">
        <v>1397000</v>
      </c>
      <c r="J74" s="22">
        <v>0.0025</v>
      </c>
      <c r="K74" s="13">
        <f aca="true" t="shared" si="3" ref="K74:K87">C74-I74</f>
        <v>930950</v>
      </c>
      <c r="L74" s="9">
        <v>0</v>
      </c>
    </row>
    <row r="75" spans="1:12" ht="15" customHeight="1">
      <c r="A75" s="12" t="s">
        <v>61</v>
      </c>
      <c r="B75" s="13">
        <v>5851200</v>
      </c>
      <c r="C75" s="13">
        <v>5931836</v>
      </c>
      <c r="D75" s="13">
        <v>340201.12</v>
      </c>
      <c r="E75" s="13">
        <v>4959886.83</v>
      </c>
      <c r="F75" s="21">
        <v>0.0076</v>
      </c>
      <c r="G75" s="13">
        <f t="shared" si="2"/>
        <v>971949.1699999999</v>
      </c>
      <c r="H75" s="13">
        <v>1166468.31</v>
      </c>
      <c r="I75" s="13">
        <v>4260069.43</v>
      </c>
      <c r="J75" s="21">
        <v>0.0076</v>
      </c>
      <c r="K75" s="13">
        <f t="shared" si="3"/>
        <v>1671766.5700000003</v>
      </c>
      <c r="L75" s="13">
        <f>SUM(L76:L77)</f>
        <v>0</v>
      </c>
    </row>
    <row r="76" spans="1:12" ht="15" customHeight="1">
      <c r="A76" s="8" t="s">
        <v>62</v>
      </c>
      <c r="B76" s="9">
        <v>2000</v>
      </c>
      <c r="C76" s="9">
        <v>2000</v>
      </c>
      <c r="D76" s="9">
        <v>0</v>
      </c>
      <c r="E76" s="9">
        <v>0</v>
      </c>
      <c r="F76" s="22">
        <v>0</v>
      </c>
      <c r="G76" s="13">
        <f t="shared" si="2"/>
        <v>2000</v>
      </c>
      <c r="H76" s="9">
        <v>0</v>
      </c>
      <c r="I76" s="9">
        <v>0</v>
      </c>
      <c r="J76" s="22">
        <v>0</v>
      </c>
      <c r="K76" s="13">
        <f t="shared" si="3"/>
        <v>2000</v>
      </c>
      <c r="L76" s="9">
        <v>0</v>
      </c>
    </row>
    <row r="77" spans="1:12" ht="15" customHeight="1">
      <c r="A77" s="8" t="s">
        <v>92</v>
      </c>
      <c r="B77" s="9">
        <v>5849200</v>
      </c>
      <c r="C77" s="9">
        <v>5929836</v>
      </c>
      <c r="D77" s="9">
        <v>340201.12</v>
      </c>
      <c r="E77" s="9">
        <v>4959886.83</v>
      </c>
      <c r="F77" s="22">
        <v>0.0076</v>
      </c>
      <c r="G77" s="13">
        <f t="shared" si="2"/>
        <v>969949.1699999999</v>
      </c>
      <c r="H77" s="9">
        <v>1166468.31</v>
      </c>
      <c r="I77" s="9">
        <v>4260069.43</v>
      </c>
      <c r="J77" s="22">
        <v>0.0076</v>
      </c>
      <c r="K77" s="13">
        <f t="shared" si="3"/>
        <v>1669766.5700000003</v>
      </c>
      <c r="L77" s="9">
        <v>0</v>
      </c>
    </row>
    <row r="78" spans="1:12" ht="15" customHeight="1">
      <c r="A78" s="12" t="s">
        <v>63</v>
      </c>
      <c r="B78" s="13">
        <v>13723800</v>
      </c>
      <c r="C78" s="13">
        <v>15144782.27</v>
      </c>
      <c r="D78" s="13">
        <v>2109200.94</v>
      </c>
      <c r="E78" s="13">
        <v>11235043.58</v>
      </c>
      <c r="F78" s="21">
        <v>0.0171</v>
      </c>
      <c r="G78" s="13">
        <f t="shared" si="2"/>
        <v>3909738.6899999995</v>
      </c>
      <c r="H78" s="13">
        <v>1964042.57</v>
      </c>
      <c r="I78" s="13">
        <v>9609336.74</v>
      </c>
      <c r="J78" s="21">
        <v>0.0172</v>
      </c>
      <c r="K78" s="13">
        <f t="shared" si="3"/>
        <v>5535445.529999999</v>
      </c>
      <c r="L78" s="13">
        <f>SUM(L79:L79)</f>
        <v>0</v>
      </c>
    </row>
    <row r="79" spans="1:12" ht="15" customHeight="1">
      <c r="A79" s="8" t="s">
        <v>64</v>
      </c>
      <c r="B79" s="9">
        <v>13723800</v>
      </c>
      <c r="C79" s="9">
        <v>15144782.27</v>
      </c>
      <c r="D79" s="9">
        <v>2109200.94</v>
      </c>
      <c r="E79" s="9">
        <v>11235043.58</v>
      </c>
      <c r="F79" s="22">
        <v>0.0171</v>
      </c>
      <c r="G79" s="13">
        <f t="shared" si="2"/>
        <v>3909738.6899999995</v>
      </c>
      <c r="H79" s="9">
        <v>1964042.57</v>
      </c>
      <c r="I79" s="9">
        <v>9609336.74</v>
      </c>
      <c r="J79" s="22">
        <v>0.0172</v>
      </c>
      <c r="K79" s="13">
        <f t="shared" si="3"/>
        <v>5535445.529999999</v>
      </c>
      <c r="L79" s="9">
        <v>0</v>
      </c>
    </row>
    <row r="80" spans="1:12" ht="15" customHeight="1">
      <c r="A80" s="12" t="s">
        <v>45</v>
      </c>
      <c r="B80" s="13">
        <v>7832000</v>
      </c>
      <c r="C80" s="13">
        <v>8951853.08</v>
      </c>
      <c r="D80" s="13">
        <v>1099434.57</v>
      </c>
      <c r="E80" s="13">
        <v>6605292.03</v>
      </c>
      <c r="F80" s="21">
        <v>0.0101</v>
      </c>
      <c r="G80" s="13">
        <f t="shared" si="2"/>
        <v>2346561.05</v>
      </c>
      <c r="H80" s="13">
        <v>1269921.42</v>
      </c>
      <c r="I80" s="13">
        <v>5981952.03</v>
      </c>
      <c r="J80" s="21">
        <v>0.0107</v>
      </c>
      <c r="K80" s="13">
        <f t="shared" si="3"/>
        <v>2969901.05</v>
      </c>
      <c r="L80" s="13">
        <f>L81</f>
        <v>0</v>
      </c>
    </row>
    <row r="81" spans="1:12" ht="15" customHeight="1">
      <c r="A81" s="8" t="s">
        <v>46</v>
      </c>
      <c r="B81" s="9">
        <v>7832000</v>
      </c>
      <c r="C81" s="9">
        <v>8951853.08</v>
      </c>
      <c r="D81" s="9">
        <v>1099434.57</v>
      </c>
      <c r="E81" s="9">
        <v>6605292.03</v>
      </c>
      <c r="F81" s="22">
        <v>0.0101</v>
      </c>
      <c r="G81" s="13">
        <f t="shared" si="2"/>
        <v>2346561.05</v>
      </c>
      <c r="H81" s="9">
        <v>1269921.42</v>
      </c>
      <c r="I81" s="9">
        <v>5981952.03</v>
      </c>
      <c r="J81" s="22">
        <v>0.0107</v>
      </c>
      <c r="K81" s="13">
        <f t="shared" si="3"/>
        <v>2969901.05</v>
      </c>
      <c r="L81" s="9">
        <v>0</v>
      </c>
    </row>
    <row r="82" spans="1:12" ht="15" customHeight="1">
      <c r="A82" s="12" t="s">
        <v>47</v>
      </c>
      <c r="B82" s="13">
        <v>23886200</v>
      </c>
      <c r="C82" s="13">
        <v>23736200</v>
      </c>
      <c r="D82" s="13">
        <v>4068150.3</v>
      </c>
      <c r="E82" s="13">
        <v>19841321.98</v>
      </c>
      <c r="F82" s="21">
        <v>0.0302</v>
      </c>
      <c r="G82" s="13">
        <f t="shared" si="2"/>
        <v>3894878.0199999996</v>
      </c>
      <c r="H82" s="13">
        <v>4376771.24</v>
      </c>
      <c r="I82" s="13">
        <v>19356650.07</v>
      </c>
      <c r="J82" s="21">
        <v>0.0347</v>
      </c>
      <c r="K82" s="13">
        <f t="shared" si="3"/>
        <v>4379549.93</v>
      </c>
      <c r="L82" s="13">
        <f>L83+L84</f>
        <v>0</v>
      </c>
    </row>
    <row r="83" spans="1:12" ht="15" customHeight="1">
      <c r="A83" s="8" t="s">
        <v>48</v>
      </c>
      <c r="B83" s="9">
        <v>22986200</v>
      </c>
      <c r="C83" s="9">
        <v>23736200</v>
      </c>
      <c r="D83" s="9">
        <v>4068150.3</v>
      </c>
      <c r="E83" s="9">
        <v>19841321.98</v>
      </c>
      <c r="F83" s="22">
        <v>0.0302</v>
      </c>
      <c r="G83" s="13">
        <f t="shared" si="2"/>
        <v>3894878.0199999996</v>
      </c>
      <c r="H83" s="9">
        <v>4376771.24</v>
      </c>
      <c r="I83" s="9">
        <v>19356650.07</v>
      </c>
      <c r="J83" s="22">
        <v>0.0347</v>
      </c>
      <c r="K83" s="13">
        <f t="shared" si="3"/>
        <v>4379549.93</v>
      </c>
      <c r="L83" s="9">
        <v>0</v>
      </c>
    </row>
    <row r="84" spans="1:12" ht="15" customHeight="1">
      <c r="A84" s="8" t="s">
        <v>49</v>
      </c>
      <c r="B84" s="9">
        <v>900000</v>
      </c>
      <c r="C84" s="9">
        <v>0</v>
      </c>
      <c r="D84" s="9">
        <v>0</v>
      </c>
      <c r="E84" s="9">
        <v>0</v>
      </c>
      <c r="F84" s="22">
        <v>0</v>
      </c>
      <c r="G84" s="13">
        <f t="shared" si="2"/>
        <v>0</v>
      </c>
      <c r="H84" s="9">
        <v>0</v>
      </c>
      <c r="I84" s="9">
        <v>0</v>
      </c>
      <c r="J84" s="22">
        <v>0</v>
      </c>
      <c r="K84" s="13">
        <f t="shared" si="3"/>
        <v>0</v>
      </c>
      <c r="L84" s="9">
        <v>0</v>
      </c>
    </row>
    <row r="85" spans="1:12" ht="15" customHeight="1">
      <c r="A85" s="12" t="s">
        <v>71</v>
      </c>
      <c r="B85" s="13">
        <v>6834243</v>
      </c>
      <c r="C85" s="13">
        <v>2660143</v>
      </c>
      <c r="D85" s="13">
        <v>0</v>
      </c>
      <c r="E85" s="13">
        <v>0</v>
      </c>
      <c r="F85" s="21">
        <v>0</v>
      </c>
      <c r="G85" s="13">
        <f t="shared" si="2"/>
        <v>2660143</v>
      </c>
      <c r="H85" s="13">
        <v>0</v>
      </c>
      <c r="I85" s="13">
        <v>0</v>
      </c>
      <c r="J85" s="21">
        <v>0</v>
      </c>
      <c r="K85" s="13">
        <f t="shared" si="3"/>
        <v>2660143</v>
      </c>
      <c r="L85" s="13"/>
    </row>
    <row r="86" spans="1:12" ht="15" customHeight="1">
      <c r="A86" s="36" t="s">
        <v>106</v>
      </c>
      <c r="B86" s="9">
        <v>0</v>
      </c>
      <c r="C86" s="9">
        <v>10292057.76</v>
      </c>
      <c r="D86" s="9">
        <v>10259137.22</v>
      </c>
      <c r="E86" s="9">
        <v>10259137.22</v>
      </c>
      <c r="F86" s="22">
        <v>0.0156</v>
      </c>
      <c r="G86" s="13">
        <f t="shared" si="2"/>
        <v>32920.539999999106</v>
      </c>
      <c r="H86" s="9">
        <v>5168721.59</v>
      </c>
      <c r="I86" s="9">
        <v>5168721.59</v>
      </c>
      <c r="J86" s="22">
        <v>0.0093</v>
      </c>
      <c r="K86" s="13">
        <f t="shared" si="3"/>
        <v>5123336.17</v>
      </c>
      <c r="L86" s="9"/>
    </row>
    <row r="87" spans="1:12" ht="15" customHeight="1" thickBot="1">
      <c r="A87" s="10" t="s">
        <v>50</v>
      </c>
      <c r="B87" s="11">
        <v>719607300</v>
      </c>
      <c r="C87" s="11">
        <v>825583922.65</v>
      </c>
      <c r="D87" s="11">
        <v>104467693.84</v>
      </c>
      <c r="E87" s="11">
        <v>666795647.87</v>
      </c>
      <c r="F87" s="23">
        <v>1.0156</v>
      </c>
      <c r="G87" s="13">
        <f t="shared" si="2"/>
        <v>158788274.77999997</v>
      </c>
      <c r="H87" s="11">
        <v>128913189.08</v>
      </c>
      <c r="I87" s="11">
        <v>562368201.53</v>
      </c>
      <c r="J87" s="23">
        <v>1.0093</v>
      </c>
      <c r="K87" s="13">
        <f t="shared" si="3"/>
        <v>263215721.12</v>
      </c>
      <c r="L87" s="11"/>
    </row>
    <row r="88" ht="13.5" thickTop="1">
      <c r="C88" s="2"/>
    </row>
    <row r="89" ht="12.75">
      <c r="B89" s="27"/>
    </row>
    <row r="90" spans="1:12" ht="12.75">
      <c r="A90" s="34" t="s">
        <v>98</v>
      </c>
      <c r="B90" s="17"/>
      <c r="C90" s="32" t="s">
        <v>94</v>
      </c>
      <c r="D90" s="7"/>
      <c r="E90" s="31" t="s">
        <v>68</v>
      </c>
      <c r="G90" s="7"/>
      <c r="H90" s="31" t="s">
        <v>103</v>
      </c>
      <c r="J90" s="7"/>
      <c r="K90" s="31" t="s">
        <v>104</v>
      </c>
      <c r="L90" s="7"/>
    </row>
    <row r="91" spans="1:12" ht="12.75">
      <c r="A91" s="34" t="s">
        <v>99</v>
      </c>
      <c r="B91" s="17"/>
      <c r="C91" s="32" t="s">
        <v>95</v>
      </c>
      <c r="D91" s="7"/>
      <c r="E91" s="31" t="s">
        <v>69</v>
      </c>
      <c r="G91" s="7"/>
      <c r="H91" s="31" t="s">
        <v>67</v>
      </c>
      <c r="J91" s="7"/>
      <c r="K91" s="31" t="s">
        <v>66</v>
      </c>
      <c r="L91" s="7"/>
    </row>
    <row r="92" spans="1:5" ht="12.75">
      <c r="A92" s="34" t="s">
        <v>100</v>
      </c>
      <c r="B92" s="18"/>
      <c r="C92" s="33" t="s">
        <v>96</v>
      </c>
      <c r="D92" s="7"/>
      <c r="E92" s="31" t="s">
        <v>65</v>
      </c>
    </row>
    <row r="95" ht="12.75">
      <c r="F95" s="1"/>
    </row>
    <row r="96" ht="12.75">
      <c r="F96" s="1"/>
    </row>
    <row r="97" spans="1:6" ht="12.75">
      <c r="A97" s="7"/>
      <c r="B97" s="7"/>
      <c r="C97" s="7"/>
      <c r="D97" s="7"/>
      <c r="E97" s="7"/>
      <c r="F97" s="1"/>
    </row>
    <row r="98" spans="1:12" ht="12.75">
      <c r="A98" s="7"/>
      <c r="B98" s="7"/>
      <c r="C98" s="7"/>
      <c r="D98" s="7"/>
      <c r="E98" s="7"/>
      <c r="F98" s="18"/>
      <c r="G98" s="7"/>
      <c r="H98" s="7"/>
      <c r="I98" s="7"/>
      <c r="J98" s="7"/>
      <c r="K98" s="7"/>
      <c r="L98" s="7"/>
    </row>
    <row r="99" spans="2:11" ht="12.75"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2:11" ht="12.75">
      <c r="B100" s="24"/>
      <c r="C100" s="24"/>
      <c r="D100" s="24"/>
      <c r="E100" s="24"/>
      <c r="F100" s="25"/>
      <c r="G100" s="24"/>
      <c r="H100" s="24"/>
      <c r="I100" s="24"/>
      <c r="J100" s="24"/>
      <c r="K100" s="24"/>
    </row>
  </sheetData>
  <sheetProtection/>
  <mergeCells count="10">
    <mergeCell ref="A7:A8"/>
    <mergeCell ref="B7:B8"/>
    <mergeCell ref="C7:C8"/>
    <mergeCell ref="A1:L1"/>
    <mergeCell ref="A2:L2"/>
    <mergeCell ref="A3:L3"/>
    <mergeCell ref="G7:G8"/>
    <mergeCell ref="K7:K8"/>
    <mergeCell ref="H7:J7"/>
    <mergeCell ref="D7:F7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Prefeitura</cp:lastModifiedBy>
  <cp:lastPrinted>2016-02-01T17:28:44Z</cp:lastPrinted>
  <dcterms:created xsi:type="dcterms:W3CDTF">2011-01-25T11:25:48Z</dcterms:created>
  <dcterms:modified xsi:type="dcterms:W3CDTF">2021-11-30T12:10:55Z</dcterms:modified>
  <cp:category/>
  <cp:version/>
  <cp:contentType/>
  <cp:contentStatus/>
</cp:coreProperties>
</file>