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1"/>
  </bookViews>
  <sheets>
    <sheet name="Rec Resultado Primário - 4º Bim" sheetId="1" r:id="rId1"/>
    <sheet name="Dep Resultado Primário - 4º Bim" sheetId="2" r:id="rId2"/>
  </sheets>
  <definedNames>
    <definedName name="_xlfn.SUMIFS" hidden="1">#NAME?</definedName>
    <definedName name="_xlnm.Print_Area" localSheetId="1">'Dep Resultado Primário - 4º Bim'!$A$7:$I$87</definedName>
    <definedName name="_xlnm.Print_Area" localSheetId="0">'Rec Resultado Primário - 4º Bim'!$A$1:$D$52</definedName>
    <definedName name="Z_FED31D73_12BC_4C9A_9468_72952A34E245_.wvu.PrintArea" localSheetId="1" hidden="1">'Dep Resultado Primário - 4º Bim'!$A$7:$E$87</definedName>
    <definedName name="Z_FED31D73_12BC_4C9A_9468_72952A34E245_.wvu.PrintArea" localSheetId="0" hidden="1">'Rec Resultado Primário - 4º Bim'!$A$1:$D$52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4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<sst xmlns="http://schemas.openxmlformats.org/spreadsheetml/2006/main" count="152" uniqueCount="131">
  <si>
    <t>Previsão Atualizada</t>
  </si>
  <si>
    <t>Antonia Aparecida Cintra</t>
  </si>
  <si>
    <t>Rita de Cássia G. e Martins</t>
  </si>
  <si>
    <t>CRC 1SP 173.493/O-7</t>
  </si>
  <si>
    <t>Valor Corrente</t>
  </si>
  <si>
    <t>Investimentos</t>
  </si>
  <si>
    <t>RECEITAS PRIMÁRIAS</t>
  </si>
  <si>
    <t>IPTU</t>
  </si>
  <si>
    <t>ISS</t>
  </si>
  <si>
    <t>ITBI</t>
  </si>
  <si>
    <t>IRRF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</si>
  <si>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</si>
  <si>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</si>
  <si>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</si>
  <si>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</si>
  <si>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</si>
  <si>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</si>
  <si>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</si>
  <si>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</si>
  <si>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</si>
  <si>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</si>
  <si>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</si>
  <si>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</si>
  <si>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</si>
  <si>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</si>
  <si>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</si>
  <si>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DEMONSTRATIVO DOS RESULTADOS PRIMÁRIO E NOMINAL</t>
  </si>
  <si>
    <t>RREO - Anexo 6 (LRF, Art, 53, Inciso III)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</si>
  <si>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</si>
  <si>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</si>
  <si>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</si>
  <si>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</si>
  <si>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</si>
  <si>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</si>
  <si>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</si>
  <si>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</si>
  <si>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</si>
  <si>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</si>
  <si>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</si>
  <si>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</si>
  <si>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</si>
  <si>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</si>
  <si>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</si>
  <si>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</si>
  <si>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</si>
  <si>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</si>
  <si>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</si>
  <si>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</si>
  <si>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</si>
  <si>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</si>
  <si>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</si>
  <si>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</si>
  <si>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</si>
  <si>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</si>
  <si>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</si>
  <si>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</si>
  <si>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Aquisição de Título de Capital já Integralizados (XVIII)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</si>
  <si>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</si>
  <si>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</si>
  <si>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</si>
  <si>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</si>
  <si>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</si>
  <si>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</si>
  <si>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</si>
  <si>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</si>
  <si>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</si>
  <si>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</si>
  <si>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</si>
  <si>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</si>
  <si>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</si>
  <si>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</si>
  <si>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</si>
  <si>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</si>
  <si>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</si>
  <si>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</si>
  <si>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</si>
  <si>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</si>
  <si>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</si>
  <si>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</si>
  <si>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</si>
  <si>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</si>
  <si>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</si>
  <si>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</si>
  <si>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</si>
  <si>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</si>
  <si>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</si>
  <si>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</si>
  <si>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</si>
  <si>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</si>
  <si>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</si>
  <si>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</si>
  <si>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</si>
  <si>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</si>
  <si>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</si>
  <si>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</si>
  <si>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</si>
  <si>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</si>
  <si>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</si>
  <si>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</si>
  <si>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ACIMA DA LINHA</t>
  </si>
  <si>
    <t>Dotação Atualizada</t>
  </si>
  <si>
    <t>Até o Bimestre 2019</t>
  </si>
  <si>
    <t>RELATÓRIO RESUMIDO DA EXECUÇÃO ORÇAMENTÁRIA</t>
  </si>
  <si>
    <t>ORÇAMENTOS FISCAL E DA SEGURIDADE SOCIAL</t>
  </si>
  <si>
    <t>Concessão de Empréstimos e Financiamentos (XVII)</t>
  </si>
  <si>
    <t>Aquisição de Título de Crédito (XIX)</t>
  </si>
  <si>
    <t xml:space="preserve">Demais Inversões Financeiras </t>
  </si>
  <si>
    <t>VARIAÇÃO CAMBIAL (XXXV)</t>
  </si>
  <si>
    <t>PAGAMENTOS DE PRECATÓRIOS INTEGRANTES DA DC (XXXVI)</t>
  </si>
  <si>
    <t>OUTROS AJUSTES (XXXVII)</t>
  </si>
  <si>
    <t>Até o Bimestre 2020</t>
  </si>
  <si>
    <t>Receitas  Correntes (I)</t>
  </si>
  <si>
    <t>Impostos, taxas e contribuição de melhoria</t>
  </si>
  <si>
    <t>Sara Barbosa de Lima</t>
  </si>
  <si>
    <t>Contadora</t>
  </si>
  <si>
    <t>Gerente da Div. De Controladoria</t>
  </si>
  <si>
    <t>Asses. de Controle Interno</t>
  </si>
  <si>
    <t>CRC SP 302210/O-9</t>
  </si>
  <si>
    <t>CRC 1SP 199.780 O-0</t>
  </si>
  <si>
    <t>Secret. de Planej. e Finanças</t>
  </si>
  <si>
    <t>Prefeito Muncipal</t>
  </si>
  <si>
    <t>Até o bimestre  2020</t>
  </si>
  <si>
    <t>Até o Bimestre  2020</t>
  </si>
  <si>
    <t>4º BIMESTRE DE 2021</t>
  </si>
  <si>
    <t>Período de Referência: Janeiro a Agosto 2021</t>
  </si>
  <si>
    <t>Emil Ono</t>
  </si>
  <si>
    <t>Paulo José Rossi</t>
  </si>
  <si>
    <t>Em 31/dez/2020</t>
  </si>
  <si>
    <t>Até o bimestre 2021</t>
  </si>
  <si>
    <t>Nota Explicativa:</t>
  </si>
  <si>
    <t>1 - Relatório consolidado com a Autarquia Companhia de Saneamento Ambiental de Atibaia – SAAE: Receitas e Despesas fornecidas por relatório de sistema próprio da Autarquia.
2 - O pagamento de Precatórios Integrantes da Dívida Consolidada é no valor de R$ 1.386.778,47
FONTE: Contabilidade do Município. Metodologia da LRF e Leiaute do Manual de Demonstrativos Fiscais - MDF da Secretaria do Tesouro Nacional.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</si>
</sst>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hidden="1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5" fillId="23" borderId="12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11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28" fillId="14" borderId="0" xfId="53" applyFont="1" applyFill="1" applyBorder="1" applyAlignment="1" applyProtection="1">
      <alignment vertical="center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6" fillId="0" borderId="16" xfId="53" applyFont="1" applyFill="1" applyBorder="1" applyAlignment="1" applyProtection="1">
      <alignment vertical="center"/>
      <protection hidden="1"/>
    </xf>
    <xf numFmtId="0" fontId="5" fillId="23" borderId="16" xfId="53" applyFont="1" applyFill="1" applyBorder="1" applyAlignment="1" applyProtection="1">
      <alignment vertical="center"/>
      <protection hidden="1"/>
    </xf>
    <xf numFmtId="0" fontId="5" fillId="23" borderId="0" xfId="53" applyFont="1" applyFill="1" applyBorder="1" applyAlignment="1" applyProtection="1">
      <alignment vertical="center"/>
      <protection hidden="1"/>
    </xf>
    <xf numFmtId="0" fontId="28" fillId="14" borderId="18" xfId="53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vertical="center"/>
      <protection/>
    </xf>
    <xf numFmtId="0" fontId="6" fillId="0" borderId="0" xfId="53" applyFont="1" applyBorder="1" applyAlignment="1" applyProtection="1">
      <alignment horizontal="left" vertical="center" indent="2"/>
      <protection hidden="1"/>
    </xf>
    <xf numFmtId="0" fontId="32" fillId="0" borderId="0" xfId="49" applyFont="1" applyFill="1" applyBorder="1" applyAlignment="1">
      <alignment horizontal="right" vertical="center"/>
      <protection/>
    </xf>
    <xf numFmtId="0" fontId="33" fillId="0" borderId="0" xfId="49" applyFont="1" applyFill="1" applyBorder="1" applyAlignment="1">
      <alignment vertical="center"/>
      <protection/>
    </xf>
    <xf numFmtId="0" fontId="33" fillId="0" borderId="0" xfId="49" applyNumberFormat="1" applyFont="1" applyFill="1" applyBorder="1" applyAlignment="1">
      <alignment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0" applyFont="1" applyFill="1" applyBorder="1" applyAlignment="1">
      <alignment vertical="center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5" fillId="23" borderId="0" xfId="53" applyNumberFormat="1" applyFont="1" applyFill="1" applyBorder="1" applyAlignment="1" applyProtection="1">
      <alignment vertical="center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 wrapText="1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/>
      <protection hidden="1"/>
    </xf>
    <xf numFmtId="0" fontId="28" fillId="14" borderId="24" xfId="53" applyFont="1" applyFill="1" applyBorder="1" applyAlignment="1" applyProtection="1">
      <alignment horizontal="center" vertical="center"/>
      <protection hidden="1"/>
    </xf>
    <xf numFmtId="0" fontId="28" fillId="1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Fill="1" applyBorder="1" applyAlignment="1" applyProtection="1">
      <alignment horizontal="left" vertical="center" indent="2"/>
      <protection hidden="1"/>
    </xf>
    <xf numFmtId="0" fontId="7" fillId="0" borderId="10" xfId="53" applyFont="1" applyFill="1" applyBorder="1" applyAlignment="1" applyProtection="1">
      <alignment horizontal="left" vertical="center" indent="2"/>
      <protection hidden="1"/>
    </xf>
    <xf numFmtId="39" fontId="5" fillId="0" borderId="15" xfId="53" applyNumberFormat="1" applyFont="1" applyFill="1" applyBorder="1" applyAlignment="1" applyProtection="1">
      <alignment horizontal="right" vertical="center"/>
      <protection hidden="1"/>
    </xf>
    <xf numFmtId="39" fontId="5" fillId="0" borderId="19" xfId="53" applyNumberFormat="1" applyFont="1" applyFill="1" applyBorder="1" applyAlignment="1" applyProtection="1">
      <alignment horizontal="right" vertical="center"/>
      <protection hidden="1"/>
    </xf>
    <xf numFmtId="39" fontId="5" fillId="0" borderId="24" xfId="53" applyNumberFormat="1" applyFont="1" applyFill="1" applyBorder="1" applyAlignment="1" applyProtection="1">
      <alignment horizontal="right" vertical="center"/>
      <protection hidden="1"/>
    </xf>
    <xf numFmtId="0" fontId="28" fillId="14" borderId="25" xfId="53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>
      <alignment/>
    </xf>
    <xf numFmtId="171" fontId="7" fillId="0" borderId="10" xfId="53" applyNumberFormat="1" applyFont="1" applyBorder="1" applyAlignment="1" applyProtection="1">
      <alignment vertical="center" wrapText="1"/>
      <protection locked="0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5" fillId="23" borderId="13" xfId="53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vertical="center"/>
      <protection hidden="1"/>
    </xf>
    <xf numFmtId="0" fontId="6" fillId="0" borderId="13" xfId="53" applyFont="1" applyBorder="1" applyAlignment="1" applyProtection="1">
      <alignment horizontal="left" vertical="center" indent="2"/>
      <protection hidden="1"/>
    </xf>
    <xf numFmtId="0" fontId="6" fillId="0" borderId="10" xfId="53" applyFont="1" applyBorder="1" applyAlignment="1" applyProtection="1">
      <alignment horizontal="left" vertical="center" indent="2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23" borderId="26" xfId="53" applyFont="1" applyFill="1" applyBorder="1" applyAlignment="1" applyProtection="1">
      <alignment vertical="center"/>
      <protection hidden="1"/>
    </xf>
    <xf numFmtId="0" fontId="5" fillId="23" borderId="12" xfId="53" applyFont="1" applyFill="1" applyBorder="1" applyAlignment="1" applyProtection="1">
      <alignment vertical="center"/>
      <protection hidden="1"/>
    </xf>
    <xf numFmtId="0" fontId="0" fillId="0" borderId="0" xfId="53" applyFont="1" applyAlignment="1" applyProtection="1">
      <alignment horizontal="left" vertical="center"/>
      <protection hidden="1"/>
    </xf>
    <xf numFmtId="0" fontId="28" fillId="14" borderId="27" xfId="53" applyFont="1" applyFill="1" applyBorder="1" applyAlignment="1" applyProtection="1">
      <alignment horizontal="center" vertical="center"/>
      <protection hidden="1"/>
    </xf>
    <xf numFmtId="0" fontId="28" fillId="14" borderId="28" xfId="53" applyFont="1" applyFill="1" applyBorder="1" applyAlignment="1" applyProtection="1">
      <alignment horizontal="center" vertical="center"/>
      <protection hidden="1"/>
    </xf>
    <xf numFmtId="0" fontId="28" fillId="14" borderId="14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29" xfId="53" applyFont="1" applyFill="1" applyBorder="1" applyAlignment="1" applyProtection="1">
      <alignment horizontal="center" vertical="center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Alignment="1">
      <alignment horizontal="left" vertical="center" wrapText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171" fontId="5" fillId="23" borderId="15" xfId="53" applyNumberFormat="1" applyFont="1" applyFill="1" applyBorder="1" applyAlignment="1" applyProtection="1">
      <alignment horizontal="center" vertical="center"/>
      <protection locked="0"/>
    </xf>
    <xf numFmtId="171" fontId="5" fillId="23" borderId="19" xfId="53" applyNumberFormat="1" applyFont="1" applyFill="1" applyBorder="1" applyAlignment="1" applyProtection="1">
      <alignment horizontal="center" vertical="center"/>
      <protection locked="0"/>
    </xf>
    <xf numFmtId="171" fontId="5" fillId="23" borderId="24" xfId="53" applyNumberFormat="1" applyFont="1" applyFill="1" applyBorder="1" applyAlignment="1" applyProtection="1">
      <alignment horizontal="center" vertical="center"/>
      <protection locked="0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32" xfId="53" applyFont="1" applyFill="1" applyBorder="1" applyAlignment="1" applyProtection="1">
      <alignment horizontal="center" vertical="center"/>
      <protection hidden="1"/>
    </xf>
    <xf numFmtId="171" fontId="5" fillId="0" borderId="15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20" xfId="53" applyNumberFormat="1" applyFont="1" applyBorder="1" applyAlignment="1" applyProtection="1">
      <alignment horizontal="center" vertical="center"/>
      <protection hidden="1"/>
    </xf>
    <xf numFmtId="0" fontId="28" fillId="14" borderId="0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20" xfId="53" applyNumberFormat="1" applyFont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174" fontId="32" fillId="0" borderId="0" xfId="49" applyNumberFormat="1" applyFont="1" applyFill="1" applyBorder="1" applyAlignment="1">
      <alignment horizontal="right"/>
      <protection/>
    </xf>
    <xf numFmtId="171" fontId="0" fillId="0" borderId="0" xfId="58" applyFill="1" applyBorder="1" applyAlignment="1">
      <alignment horizontal="center" wrapText="1"/>
    </xf>
    <xf numFmtId="0" fontId="28" fillId="14" borderId="35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zoomScalePageLayoutView="0" workbookViewId="0" topLeftCell="A1">
      <selection activeCell="A4" sqref="A4:D7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86" t="s">
        <v>102</v>
      </c>
      <c r="B1" s="86"/>
      <c r="C1" s="86"/>
      <c r="D1" s="86"/>
    </row>
    <row r="2" spans="1:4" ht="20.25">
      <c r="A2" s="86" t="s">
        <v>26</v>
      </c>
      <c r="B2" s="86"/>
      <c r="C2" s="86"/>
      <c r="D2" s="86"/>
    </row>
    <row r="3" spans="1:4" ht="18">
      <c r="A3" s="87" t="s">
        <v>103</v>
      </c>
      <c r="B3" s="87"/>
      <c r="C3" s="87"/>
      <c r="D3" s="87"/>
    </row>
    <row r="4" spans="1:4" ht="18" customHeight="1">
      <c r="A4" s="98" t="s">
        <v>124</v>
      </c>
      <c r="B4" s="98"/>
      <c r="C4" s="98"/>
      <c r="D4" s="98"/>
    </row>
    <row r="5" spans="1:4" ht="18">
      <c r="A5" s="6" t="s">
        <v>123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35" t="s">
        <v>27</v>
      </c>
      <c r="B7" s="3"/>
      <c r="C7" s="3"/>
      <c r="D7" s="3"/>
    </row>
    <row r="8" spans="1:4" ht="15">
      <c r="A8" s="35"/>
      <c r="B8" s="3"/>
      <c r="C8" s="3"/>
      <c r="D8" s="3"/>
    </row>
    <row r="9" spans="1:4" ht="13.5" thickBot="1">
      <c r="A9" s="99" t="s">
        <v>99</v>
      </c>
      <c r="B9" s="100"/>
      <c r="C9" s="100"/>
      <c r="D9" s="100"/>
    </row>
    <row r="10" spans="1:4" ht="19.5" customHeight="1" thickTop="1">
      <c r="A10" s="103" t="s">
        <v>6</v>
      </c>
      <c r="B10" s="101"/>
      <c r="C10" s="101" t="s">
        <v>0</v>
      </c>
      <c r="D10" s="31" t="s">
        <v>51</v>
      </c>
    </row>
    <row r="11" spans="1:4" ht="19.5" customHeight="1">
      <c r="A11" s="104"/>
      <c r="B11" s="102"/>
      <c r="C11" s="102"/>
      <c r="D11" s="34" t="s">
        <v>110</v>
      </c>
    </row>
    <row r="12" spans="1:4" ht="19.5" customHeight="1">
      <c r="A12" s="90" t="s">
        <v>111</v>
      </c>
      <c r="B12" s="91"/>
      <c r="C12" s="10">
        <f>SUM(C13+C19+C20+C23+C32)</f>
        <v>704419975.04</v>
      </c>
      <c r="D12" s="10">
        <v>520741577.93</v>
      </c>
    </row>
    <row r="13" spans="1:4" ht="19.5" customHeight="1">
      <c r="A13" s="88" t="s">
        <v>112</v>
      </c>
      <c r="B13" s="89"/>
      <c r="C13" s="13">
        <f>SUM(C14:C18)</f>
        <v>256308380</v>
      </c>
      <c r="D13" s="13">
        <v>184402125.27</v>
      </c>
    </row>
    <row r="14" spans="1:4" ht="19.5" customHeight="1">
      <c r="A14" s="92" t="s">
        <v>7</v>
      </c>
      <c r="B14" s="93"/>
      <c r="C14" s="8">
        <v>127987900</v>
      </c>
      <c r="D14" s="8">
        <v>96062649.51</v>
      </c>
    </row>
    <row r="15" spans="1:4" ht="19.5" customHeight="1">
      <c r="A15" s="92" t="s">
        <v>8</v>
      </c>
      <c r="B15" s="93"/>
      <c r="C15" s="8">
        <v>76119980</v>
      </c>
      <c r="D15" s="8">
        <v>45859446.17</v>
      </c>
    </row>
    <row r="16" spans="1:4" ht="19.5" customHeight="1">
      <c r="A16" s="92" t="s">
        <v>9</v>
      </c>
      <c r="B16" s="93"/>
      <c r="C16" s="8">
        <v>21104300</v>
      </c>
      <c r="D16" s="84">
        <v>24461039.79</v>
      </c>
    </row>
    <row r="17" spans="1:4" ht="19.5" customHeight="1">
      <c r="A17" s="92" t="s">
        <v>10</v>
      </c>
      <c r="B17" s="93"/>
      <c r="C17" s="8">
        <v>18745200</v>
      </c>
      <c r="D17" s="84">
        <v>10644110.19</v>
      </c>
    </row>
    <row r="18" spans="1:4" ht="19.5" customHeight="1">
      <c r="A18" s="92" t="s">
        <v>28</v>
      </c>
      <c r="B18" s="93"/>
      <c r="C18" s="8">
        <v>12351000</v>
      </c>
      <c r="D18" s="9">
        <v>7374879.61</v>
      </c>
    </row>
    <row r="19" spans="1:4" ht="19.5" customHeight="1">
      <c r="A19" s="88" t="s">
        <v>29</v>
      </c>
      <c r="B19" s="89"/>
      <c r="C19" s="13">
        <v>10355600</v>
      </c>
      <c r="D19" s="13">
        <v>7374879.61</v>
      </c>
    </row>
    <row r="20" spans="1:4" ht="19.5" customHeight="1">
      <c r="A20" s="88" t="s">
        <v>30</v>
      </c>
      <c r="B20" s="89"/>
      <c r="C20" s="13">
        <f>SUM(C21,C22)</f>
        <v>967100</v>
      </c>
      <c r="D20" s="13">
        <v>1582324.45</v>
      </c>
    </row>
    <row r="21" spans="1:4" ht="19.5" customHeight="1">
      <c r="A21" s="92" t="s">
        <v>31</v>
      </c>
      <c r="B21" s="93"/>
      <c r="C21" s="84">
        <v>847900</v>
      </c>
      <c r="D21" s="8">
        <v>1577920.05</v>
      </c>
    </row>
    <row r="22" spans="1:4" ht="19.5" customHeight="1">
      <c r="A22" s="92" t="s">
        <v>32</v>
      </c>
      <c r="B22" s="93"/>
      <c r="C22" s="84">
        <v>119200</v>
      </c>
      <c r="D22" s="8">
        <v>4404.4</v>
      </c>
    </row>
    <row r="23" spans="1:4" ht="19.5" customHeight="1">
      <c r="A23" s="88" t="s">
        <v>11</v>
      </c>
      <c r="B23" s="89"/>
      <c r="C23" s="13">
        <f>SUM(C24:C31)</f>
        <v>321824395.03999996</v>
      </c>
      <c r="D23" s="13">
        <v>249238956.99</v>
      </c>
    </row>
    <row r="24" spans="1:4" ht="19.5" customHeight="1">
      <c r="A24" s="92" t="s">
        <v>12</v>
      </c>
      <c r="B24" s="93"/>
      <c r="C24" s="8">
        <v>60200537.88</v>
      </c>
      <c r="D24" s="8">
        <v>47855737.74</v>
      </c>
    </row>
    <row r="25" spans="1:4" ht="19.5" customHeight="1">
      <c r="A25" s="92" t="s">
        <v>13</v>
      </c>
      <c r="B25" s="93"/>
      <c r="C25" s="8">
        <v>101435891.69</v>
      </c>
      <c r="D25" s="8">
        <v>77384688.1</v>
      </c>
    </row>
    <row r="26" spans="1:4" ht="19.5" customHeight="1">
      <c r="A26" s="92" t="s">
        <v>14</v>
      </c>
      <c r="B26" s="93"/>
      <c r="C26" s="8">
        <v>28914640</v>
      </c>
      <c r="D26" s="8">
        <v>26951282.31</v>
      </c>
    </row>
    <row r="27" spans="1:4" ht="19.5" customHeight="1">
      <c r="A27" s="32" t="s">
        <v>33</v>
      </c>
      <c r="B27" s="33"/>
      <c r="C27" s="8">
        <v>97440</v>
      </c>
      <c r="D27" s="8">
        <v>14718.5</v>
      </c>
    </row>
    <row r="28" spans="1:4" ht="19.5" customHeight="1">
      <c r="A28" s="32" t="s">
        <v>34</v>
      </c>
      <c r="B28" s="33"/>
      <c r="C28" s="8">
        <v>0</v>
      </c>
      <c r="D28" s="8">
        <v>0</v>
      </c>
    </row>
    <row r="29" spans="1:4" ht="19.5" customHeight="1">
      <c r="A29" s="32" t="s">
        <v>35</v>
      </c>
      <c r="B29" s="33"/>
      <c r="C29" s="8">
        <v>680160</v>
      </c>
      <c r="D29" s="8">
        <v>587100.38</v>
      </c>
    </row>
    <row r="30" spans="1:4" ht="19.5" customHeight="1">
      <c r="A30" s="32" t="s">
        <v>36</v>
      </c>
      <c r="B30" s="33"/>
      <c r="C30" s="8">
        <v>77911222.64</v>
      </c>
      <c r="D30" s="8">
        <v>59029805.86</v>
      </c>
    </row>
    <row r="31" spans="1:4" ht="19.5" customHeight="1">
      <c r="A31" s="92" t="s">
        <v>16</v>
      </c>
      <c r="B31" s="93"/>
      <c r="C31" s="8">
        <v>52584502.83</v>
      </c>
      <c r="D31" s="9">
        <v>37415624.1</v>
      </c>
    </row>
    <row r="32" spans="1:4" ht="19.5" customHeight="1">
      <c r="A32" s="88" t="s">
        <v>17</v>
      </c>
      <c r="B32" s="89"/>
      <c r="C32" s="13">
        <f>SUM(C33:C34)</f>
        <v>114964500</v>
      </c>
      <c r="D32" s="13">
        <v>78143431.23</v>
      </c>
    </row>
    <row r="33" spans="1:4" ht="19.5" customHeight="1">
      <c r="A33" s="92" t="s">
        <v>37</v>
      </c>
      <c r="B33" s="93"/>
      <c r="C33" s="8">
        <v>0</v>
      </c>
      <c r="D33" s="8">
        <v>0</v>
      </c>
    </row>
    <row r="34" spans="1:4" ht="19.5" customHeight="1">
      <c r="A34" s="92" t="s">
        <v>38</v>
      </c>
      <c r="B34" s="93"/>
      <c r="C34" s="8">
        <v>114964500</v>
      </c>
      <c r="D34" s="8">
        <v>78143431.23</v>
      </c>
    </row>
    <row r="35" spans="1:4" ht="19.5" customHeight="1">
      <c r="A35" s="90" t="s">
        <v>39</v>
      </c>
      <c r="B35" s="91"/>
      <c r="C35" s="14">
        <v>703555275.04</v>
      </c>
      <c r="D35" s="14">
        <v>519163657.88</v>
      </c>
    </row>
    <row r="36" spans="1:4" ht="19.5" customHeight="1">
      <c r="A36" s="28" t="s">
        <v>40</v>
      </c>
      <c r="B36" s="29"/>
      <c r="C36" s="14">
        <v>47740421.61</v>
      </c>
      <c r="D36" s="14">
        <v>20365519.45</v>
      </c>
    </row>
    <row r="37" spans="1:4" ht="19.5" customHeight="1">
      <c r="A37" s="88" t="s">
        <v>41</v>
      </c>
      <c r="B37" s="89"/>
      <c r="C37" s="13">
        <v>27406673.18</v>
      </c>
      <c r="D37" s="13">
        <v>14342565.9</v>
      </c>
    </row>
    <row r="38" spans="1:4" ht="19.5" customHeight="1">
      <c r="A38" s="88" t="s">
        <v>42</v>
      </c>
      <c r="B38" s="89"/>
      <c r="C38" s="13">
        <v>0</v>
      </c>
      <c r="D38" s="13">
        <v>0</v>
      </c>
    </row>
    <row r="39" spans="1:4" ht="19.5" customHeight="1">
      <c r="A39" s="88" t="s">
        <v>43</v>
      </c>
      <c r="B39" s="89"/>
      <c r="C39" s="13">
        <v>4021000</v>
      </c>
      <c r="D39" s="13">
        <v>0</v>
      </c>
    </row>
    <row r="40" spans="1:4" ht="19.5" customHeight="1">
      <c r="A40" s="32" t="s">
        <v>44</v>
      </c>
      <c r="B40" s="30"/>
      <c r="C40" s="9">
        <v>0</v>
      </c>
      <c r="D40" s="13"/>
    </row>
    <row r="41" spans="1:4" ht="19.5" customHeight="1">
      <c r="A41" s="32" t="s">
        <v>45</v>
      </c>
      <c r="B41" s="30"/>
      <c r="C41" s="84">
        <v>4021000</v>
      </c>
      <c r="D41" s="13"/>
    </row>
    <row r="42" spans="1:4" ht="19.5" customHeight="1">
      <c r="A42" s="32" t="s">
        <v>46</v>
      </c>
      <c r="B42" s="30"/>
      <c r="C42" s="13">
        <v>0</v>
      </c>
      <c r="D42" s="13"/>
    </row>
    <row r="43" spans="1:4" ht="19.5" customHeight="1">
      <c r="A43" s="88" t="s">
        <v>18</v>
      </c>
      <c r="B43" s="89"/>
      <c r="C43" s="13">
        <f>SUM(C44:C45)</f>
        <v>16312748.43</v>
      </c>
      <c r="D43" s="85">
        <v>6022953.55</v>
      </c>
    </row>
    <row r="44" spans="1:4" ht="19.5" customHeight="1">
      <c r="A44" s="92" t="s">
        <v>15</v>
      </c>
      <c r="B44" s="93"/>
      <c r="C44" s="8">
        <v>14347105.43</v>
      </c>
      <c r="D44" s="8">
        <v>5673010.55</v>
      </c>
    </row>
    <row r="45" spans="1:4" ht="19.5" customHeight="1">
      <c r="A45" s="92" t="s">
        <v>19</v>
      </c>
      <c r="B45" s="93"/>
      <c r="C45" s="8">
        <v>1965643</v>
      </c>
      <c r="D45" s="8">
        <v>349943</v>
      </c>
    </row>
    <row r="46" spans="1:4" ht="19.5" customHeight="1">
      <c r="A46" s="88" t="s">
        <v>20</v>
      </c>
      <c r="B46" s="89"/>
      <c r="C46" s="13">
        <v>0</v>
      </c>
      <c r="D46" s="13">
        <v>0</v>
      </c>
    </row>
    <row r="47" spans="1:4" ht="19.5" customHeight="1">
      <c r="A47" s="92" t="s">
        <v>47</v>
      </c>
      <c r="B47" s="93"/>
      <c r="C47" s="13"/>
      <c r="D47" s="13"/>
    </row>
    <row r="48" spans="1:4" ht="19.5" customHeight="1">
      <c r="A48" s="92" t="s">
        <v>48</v>
      </c>
      <c r="B48" s="93"/>
      <c r="C48" s="13"/>
      <c r="D48" s="13"/>
    </row>
    <row r="49" spans="1:4" ht="19.5" customHeight="1">
      <c r="A49" s="90" t="s">
        <v>49</v>
      </c>
      <c r="B49" s="91"/>
      <c r="C49" s="14">
        <v>20333748.43</v>
      </c>
      <c r="D49" s="14">
        <f>D43</f>
        <v>6022953.55</v>
      </c>
    </row>
    <row r="50" spans="1:4" ht="19.5" customHeight="1" thickBot="1">
      <c r="A50" s="96" t="s">
        <v>50</v>
      </c>
      <c r="B50" s="97"/>
      <c r="C50" s="17">
        <v>723889023.47</v>
      </c>
      <c r="D50" s="17">
        <v>525186611.43</v>
      </c>
    </row>
    <row r="51" spans="1:4" ht="15" customHeight="1" thickTop="1">
      <c r="A51" s="94"/>
      <c r="B51" s="95"/>
      <c r="C51" s="3"/>
      <c r="D51" s="3"/>
    </row>
    <row r="53" spans="1:6" ht="19.5" customHeight="1">
      <c r="A53" s="60" t="s">
        <v>113</v>
      </c>
      <c r="B53" s="61"/>
      <c r="C53" s="62" t="s">
        <v>1</v>
      </c>
      <c r="D53" s="63"/>
      <c r="E53" s="64" t="s">
        <v>2</v>
      </c>
      <c r="F53" s="61"/>
    </row>
    <row r="54" spans="1:6" ht="19.5" customHeight="1">
      <c r="A54" s="60" t="s">
        <v>114</v>
      </c>
      <c r="B54" s="61"/>
      <c r="C54" s="62" t="s">
        <v>115</v>
      </c>
      <c r="D54" s="63"/>
      <c r="E54" s="64" t="s">
        <v>116</v>
      </c>
      <c r="F54" s="61"/>
    </row>
    <row r="55" spans="1:6" ht="19.5" customHeight="1">
      <c r="A55" s="60" t="s">
        <v>117</v>
      </c>
      <c r="B55" s="65"/>
      <c r="C55" s="66" t="s">
        <v>118</v>
      </c>
      <c r="D55" s="63"/>
      <c r="E55" s="64" t="s">
        <v>3</v>
      </c>
      <c r="F55" s="61"/>
    </row>
    <row r="56" ht="19.5" customHeight="1"/>
    <row r="57" spans="1:4" ht="19.5" customHeight="1">
      <c r="A57" s="63"/>
      <c r="B57" s="64" t="s">
        <v>126</v>
      </c>
      <c r="C57" s="67"/>
      <c r="D57" s="64" t="s">
        <v>125</v>
      </c>
    </row>
    <row r="58" spans="1:4" ht="19.5" customHeight="1">
      <c r="A58" s="63"/>
      <c r="B58" s="64" t="s">
        <v>119</v>
      </c>
      <c r="C58" s="67"/>
      <c r="D58" s="64" t="s">
        <v>120</v>
      </c>
    </row>
    <row r="59" spans="1:5" ht="19.5" customHeight="1">
      <c r="A59" s="67"/>
      <c r="B59" s="67"/>
      <c r="C59" s="67"/>
      <c r="D59" s="67"/>
      <c r="E59" s="67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 selectLockedCells="1"/>
  <mergeCells count="39">
    <mergeCell ref="A25:B25"/>
    <mergeCell ref="A38:B38"/>
    <mergeCell ref="A47:B47"/>
    <mergeCell ref="A48:B48"/>
    <mergeCell ref="A34:B34"/>
    <mergeCell ref="A4:D4"/>
    <mergeCell ref="A9:D9"/>
    <mergeCell ref="A23:B23"/>
    <mergeCell ref="A24:B24"/>
    <mergeCell ref="C10:C11"/>
    <mergeCell ref="A13:B13"/>
    <mergeCell ref="A20:B20"/>
    <mergeCell ref="A10:B11"/>
    <mergeCell ref="A12:B12"/>
    <mergeCell ref="A14:B14"/>
    <mergeCell ref="A51:B51"/>
    <mergeCell ref="A26:B26"/>
    <mergeCell ref="A31:B31"/>
    <mergeCell ref="A32:B32"/>
    <mergeCell ref="A49:B49"/>
    <mergeCell ref="A43:B43"/>
    <mergeCell ref="A44:B44"/>
    <mergeCell ref="A45:B45"/>
    <mergeCell ref="A50:B50"/>
    <mergeCell ref="A46:B46"/>
    <mergeCell ref="A15:B15"/>
    <mergeCell ref="A16:B16"/>
    <mergeCell ref="A18:B18"/>
    <mergeCell ref="A19:B19"/>
    <mergeCell ref="A1:D1"/>
    <mergeCell ref="A2:D2"/>
    <mergeCell ref="A3:D3"/>
    <mergeCell ref="A39:B39"/>
    <mergeCell ref="A35:B35"/>
    <mergeCell ref="A37:B37"/>
    <mergeCell ref="A21:B21"/>
    <mergeCell ref="A22:B22"/>
    <mergeCell ref="A17:B17"/>
    <mergeCell ref="A33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showGridLines="0" tabSelected="1" zoomScalePageLayoutView="0" workbookViewId="0" topLeftCell="A1">
      <selection activeCell="F40" sqref="F40"/>
    </sheetView>
  </sheetViews>
  <sheetFormatPr defaultColWidth="9.140625" defaultRowHeight="12.75"/>
  <cols>
    <col min="1" max="1" width="69.574218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86" t="s">
        <v>102</v>
      </c>
      <c r="B1" s="86"/>
      <c r="C1" s="86"/>
      <c r="D1" s="86"/>
      <c r="E1" s="86"/>
      <c r="F1" s="86"/>
      <c r="G1" s="86"/>
      <c r="H1" s="86"/>
      <c r="I1" s="86"/>
    </row>
    <row r="2" spans="1:9" ht="20.25">
      <c r="A2" s="86" t="s">
        <v>26</v>
      </c>
      <c r="B2" s="86"/>
      <c r="C2" s="86"/>
      <c r="D2" s="86"/>
      <c r="E2" s="86"/>
      <c r="F2" s="86"/>
      <c r="G2" s="86"/>
      <c r="H2" s="86"/>
      <c r="I2" s="86"/>
    </row>
    <row r="3" spans="1:9" ht="18">
      <c r="A3" s="87" t="s">
        <v>103</v>
      </c>
      <c r="B3" s="87"/>
      <c r="C3" s="87"/>
      <c r="D3" s="87"/>
      <c r="E3" s="87"/>
      <c r="F3" s="87"/>
      <c r="G3" s="87"/>
      <c r="H3" s="87"/>
      <c r="I3" s="87"/>
    </row>
    <row r="4" spans="1:4" ht="18" customHeight="1">
      <c r="A4" s="98" t="s">
        <v>124</v>
      </c>
      <c r="B4" s="98"/>
      <c r="C4" s="98"/>
      <c r="D4" s="98"/>
    </row>
    <row r="5" spans="1:4" ht="18">
      <c r="A5" s="6" t="s">
        <v>123</v>
      </c>
      <c r="B5" s="4"/>
      <c r="C5" s="5"/>
      <c r="D5" s="5"/>
    </row>
    <row r="6" spans="1:4" ht="18">
      <c r="A6" s="6"/>
      <c r="B6" s="4"/>
      <c r="C6" s="5"/>
      <c r="D6" s="5"/>
    </row>
    <row r="7" spans="1:5" ht="15.75" thickBot="1">
      <c r="A7" s="35" t="s">
        <v>27</v>
      </c>
      <c r="B7" s="3"/>
      <c r="C7" s="3"/>
      <c r="D7" s="3"/>
      <c r="E7" s="3"/>
    </row>
    <row r="8" spans="1:9" ht="19.5" customHeight="1" thickTop="1">
      <c r="A8" s="103" t="s">
        <v>21</v>
      </c>
      <c r="B8" s="101"/>
      <c r="C8" s="101" t="s">
        <v>100</v>
      </c>
      <c r="D8" s="101" t="s">
        <v>101</v>
      </c>
      <c r="E8" s="101"/>
      <c r="F8" s="101"/>
      <c r="G8" s="101"/>
      <c r="H8" s="101"/>
      <c r="I8" s="120"/>
    </row>
    <row r="9" spans="1:9" ht="19.5" customHeight="1">
      <c r="A9" s="104"/>
      <c r="B9" s="102"/>
      <c r="C9" s="102"/>
      <c r="D9" s="83" t="s">
        <v>22</v>
      </c>
      <c r="E9" s="116" t="s">
        <v>62</v>
      </c>
      <c r="F9" s="83" t="s">
        <v>63</v>
      </c>
      <c r="G9" s="70" t="s">
        <v>64</v>
      </c>
      <c r="H9" s="102" t="s">
        <v>65</v>
      </c>
      <c r="I9" s="75"/>
    </row>
    <row r="10" spans="1:9" ht="19.5" customHeight="1">
      <c r="A10" s="104"/>
      <c r="B10" s="102"/>
      <c r="C10" s="102"/>
      <c r="D10" s="69"/>
      <c r="E10" s="117"/>
      <c r="F10" s="69"/>
      <c r="G10" s="71"/>
      <c r="H10" s="11" t="s">
        <v>66</v>
      </c>
      <c r="I10" s="12" t="s">
        <v>67</v>
      </c>
    </row>
    <row r="11" spans="1:9" ht="19.5" customHeight="1">
      <c r="A11" s="109" t="s">
        <v>52</v>
      </c>
      <c r="B11" s="110"/>
      <c r="C11" s="20">
        <v>675047317.04</v>
      </c>
      <c r="D11" s="20">
        <v>493542589.7</v>
      </c>
      <c r="E11" s="20">
        <v>392721815.14</v>
      </c>
      <c r="F11" s="20">
        <v>376658661.88</v>
      </c>
      <c r="G11" s="20">
        <v>16680116.22</v>
      </c>
      <c r="H11" s="20">
        <v>9886.67</v>
      </c>
      <c r="I11" s="25">
        <v>6092012.05</v>
      </c>
    </row>
    <row r="12" spans="1:9" ht="19.5" customHeight="1">
      <c r="A12" s="78" t="s">
        <v>23</v>
      </c>
      <c r="B12" s="79"/>
      <c r="C12" s="21">
        <v>287882636.84</v>
      </c>
      <c r="D12" s="21">
        <v>166000425.88</v>
      </c>
      <c r="E12" s="21">
        <v>166000425.88</v>
      </c>
      <c r="F12" s="21">
        <v>160977495.14</v>
      </c>
      <c r="G12" s="21">
        <v>4909649.95</v>
      </c>
      <c r="H12" s="21">
        <v>0</v>
      </c>
      <c r="I12" s="22">
        <v>0</v>
      </c>
    </row>
    <row r="13" spans="1:9" ht="19.5" customHeight="1">
      <c r="A13" s="78" t="s">
        <v>53</v>
      </c>
      <c r="B13" s="79"/>
      <c r="C13" s="21">
        <v>8573200</v>
      </c>
      <c r="D13" s="21">
        <v>6506864.23</v>
      </c>
      <c r="E13" s="21">
        <v>6399875.42</v>
      </c>
      <c r="F13" s="21">
        <v>6399875.42</v>
      </c>
      <c r="G13" s="21">
        <v>0</v>
      </c>
      <c r="H13" s="21">
        <v>0</v>
      </c>
      <c r="I13" s="22">
        <v>0</v>
      </c>
    </row>
    <row r="14" spans="1:9" ht="19.5" customHeight="1">
      <c r="A14" s="78" t="s">
        <v>24</v>
      </c>
      <c r="B14" s="79"/>
      <c r="C14" s="21">
        <v>378591480.2</v>
      </c>
      <c r="D14" s="21">
        <v>321035299.59</v>
      </c>
      <c r="E14" s="21">
        <v>220321513.84</v>
      </c>
      <c r="F14" s="21">
        <v>209281291.32</v>
      </c>
      <c r="G14" s="21">
        <v>11770466.27</v>
      </c>
      <c r="H14" s="21">
        <v>9886.67</v>
      </c>
      <c r="I14" s="22">
        <v>6092012.05</v>
      </c>
    </row>
    <row r="15" spans="1:9" ht="19.5" customHeight="1">
      <c r="A15" s="109" t="s">
        <v>54</v>
      </c>
      <c r="B15" s="110"/>
      <c r="C15" s="20">
        <f aca="true" t="shared" si="0" ref="C15:I15">C11-C13</f>
        <v>666474117.04</v>
      </c>
      <c r="D15" s="20">
        <f t="shared" si="0"/>
        <v>487035725.46999997</v>
      </c>
      <c r="E15" s="20">
        <f t="shared" si="0"/>
        <v>386321939.71999997</v>
      </c>
      <c r="F15" s="20">
        <f t="shared" si="0"/>
        <v>370258786.46</v>
      </c>
      <c r="G15" s="20">
        <f t="shared" si="0"/>
        <v>16680116.22</v>
      </c>
      <c r="H15" s="20">
        <f t="shared" si="0"/>
        <v>9886.67</v>
      </c>
      <c r="I15" s="25">
        <f t="shared" si="0"/>
        <v>6092012.05</v>
      </c>
    </row>
    <row r="16" spans="1:9" ht="19.5" customHeight="1">
      <c r="A16" s="109" t="s">
        <v>55</v>
      </c>
      <c r="B16" s="110"/>
      <c r="C16" s="20">
        <v>113733581.95</v>
      </c>
      <c r="D16" s="20">
        <v>68785364.33</v>
      </c>
      <c r="E16" s="20">
        <v>40733197.31</v>
      </c>
      <c r="F16" s="20">
        <v>39546680.09</v>
      </c>
      <c r="G16" s="20">
        <v>1394708.53</v>
      </c>
      <c r="H16" s="20">
        <v>10414.41</v>
      </c>
      <c r="I16" s="25">
        <v>2255331.93</v>
      </c>
    </row>
    <row r="17" spans="1:9" ht="19.5" customHeight="1">
      <c r="A17" s="111" t="s">
        <v>5</v>
      </c>
      <c r="B17" s="112"/>
      <c r="C17" s="13">
        <v>79186466.43</v>
      </c>
      <c r="D17" s="13">
        <v>44317000.42</v>
      </c>
      <c r="E17" s="13">
        <v>22267355.42</v>
      </c>
      <c r="F17" s="18">
        <v>21080838.2</v>
      </c>
      <c r="G17" s="18">
        <f>G16</f>
        <v>1394708.53</v>
      </c>
      <c r="H17" s="18">
        <f>H16</f>
        <v>10414.41</v>
      </c>
      <c r="I17" s="19">
        <f>I16</f>
        <v>2255331.93</v>
      </c>
    </row>
    <row r="18" spans="1:9" ht="19.5" customHeight="1">
      <c r="A18" s="111" t="s">
        <v>25</v>
      </c>
      <c r="B18" s="112"/>
      <c r="C18" s="18">
        <v>20584115.52</v>
      </c>
      <c r="D18" s="18">
        <v>15202056.46</v>
      </c>
      <c r="E18" s="18">
        <v>9885838.48</v>
      </c>
      <c r="F18" s="18">
        <v>9885838.48</v>
      </c>
      <c r="G18" s="18">
        <v>0</v>
      </c>
      <c r="H18" s="18">
        <f>SUM(H19:H22)</f>
        <v>0</v>
      </c>
      <c r="I18" s="19">
        <f>SUM(I19:I22)</f>
        <v>0</v>
      </c>
    </row>
    <row r="19" spans="1:9" ht="19.5" customHeight="1">
      <c r="A19" s="106" t="s">
        <v>104</v>
      </c>
      <c r="B19" s="107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15">
        <v>0</v>
      </c>
    </row>
    <row r="20" spans="1:9" ht="19.5" customHeight="1">
      <c r="A20" s="106" t="s">
        <v>56</v>
      </c>
      <c r="B20" s="107"/>
      <c r="C20" s="13">
        <v>0</v>
      </c>
      <c r="D20" s="13">
        <v>0</v>
      </c>
      <c r="E20" s="13">
        <v>0</v>
      </c>
      <c r="F20" s="8">
        <v>0</v>
      </c>
      <c r="G20" s="8">
        <v>0</v>
      </c>
      <c r="H20" s="8">
        <v>0</v>
      </c>
      <c r="I20" s="15">
        <v>0</v>
      </c>
    </row>
    <row r="21" spans="1:9" ht="19.5" customHeight="1">
      <c r="A21" s="58" t="s">
        <v>105</v>
      </c>
      <c r="B21" s="59"/>
      <c r="C21" s="13">
        <v>0</v>
      </c>
      <c r="D21" s="13">
        <v>0</v>
      </c>
      <c r="E21" s="13">
        <v>0</v>
      </c>
      <c r="F21" s="8">
        <v>0</v>
      </c>
      <c r="G21" s="8"/>
      <c r="H21" s="8"/>
      <c r="I21" s="15"/>
    </row>
    <row r="22" spans="1:9" ht="19.5" customHeight="1">
      <c r="A22" s="106" t="s">
        <v>106</v>
      </c>
      <c r="B22" s="107"/>
      <c r="C22" s="8">
        <v>20584115.52</v>
      </c>
      <c r="D22" s="8">
        <v>15202056.46</v>
      </c>
      <c r="E22" s="8">
        <v>9885838.48</v>
      </c>
      <c r="F22" s="8">
        <v>9885838.48</v>
      </c>
      <c r="G22" s="8">
        <v>0</v>
      </c>
      <c r="H22" s="8">
        <v>0</v>
      </c>
      <c r="I22" s="15">
        <v>0</v>
      </c>
    </row>
    <row r="23" spans="1:9" ht="19.5" customHeight="1">
      <c r="A23" s="111" t="s">
        <v>57</v>
      </c>
      <c r="B23" s="112"/>
      <c r="C23" s="18">
        <v>13963000</v>
      </c>
      <c r="D23" s="18">
        <v>9266307.45</v>
      </c>
      <c r="E23" s="18">
        <v>8580003.41</v>
      </c>
      <c r="F23" s="18">
        <v>8580003.41</v>
      </c>
      <c r="G23" s="18">
        <v>0</v>
      </c>
      <c r="H23" s="18">
        <v>0</v>
      </c>
      <c r="I23" s="19">
        <v>0</v>
      </c>
    </row>
    <row r="24" spans="1:9" ht="19.5" customHeight="1">
      <c r="A24" s="108" t="s">
        <v>58</v>
      </c>
      <c r="B24" s="77"/>
      <c r="C24" s="14">
        <f aca="true" t="shared" si="1" ref="C24:I24">C16-C19-C20-C23</f>
        <v>99770581.95</v>
      </c>
      <c r="D24" s="14">
        <f t="shared" si="1"/>
        <v>59519056.879999995</v>
      </c>
      <c r="E24" s="14">
        <f t="shared" si="1"/>
        <v>32153193.900000002</v>
      </c>
      <c r="F24" s="14">
        <f t="shared" si="1"/>
        <v>30966676.680000003</v>
      </c>
      <c r="G24" s="14">
        <f t="shared" si="1"/>
        <v>1394708.53</v>
      </c>
      <c r="H24" s="14">
        <f t="shared" si="1"/>
        <v>10414.41</v>
      </c>
      <c r="I24" s="16">
        <f t="shared" si="1"/>
        <v>2255331.93</v>
      </c>
    </row>
    <row r="25" spans="1:9" ht="19.5" customHeight="1">
      <c r="A25" s="108" t="s">
        <v>59</v>
      </c>
      <c r="B25" s="77"/>
      <c r="C25" s="10">
        <v>6436843</v>
      </c>
      <c r="D25" s="23"/>
      <c r="E25" s="23"/>
      <c r="F25" s="26"/>
      <c r="G25" s="26"/>
      <c r="H25" s="24">
        <v>0</v>
      </c>
      <c r="I25" s="27">
        <v>0</v>
      </c>
    </row>
    <row r="26" spans="1:9" ht="19.5" customHeight="1">
      <c r="A26" s="108" t="s">
        <v>60</v>
      </c>
      <c r="B26" s="77"/>
      <c r="C26" s="14">
        <v>772681541.99</v>
      </c>
      <c r="D26" s="14">
        <v>546554782.35</v>
      </c>
      <c r="E26" s="14">
        <v>418475133.62</v>
      </c>
      <c r="F26" s="14">
        <v>401225463.14</v>
      </c>
      <c r="G26" s="14">
        <v>18074824.75</v>
      </c>
      <c r="H26" s="14">
        <v>20301.08</v>
      </c>
      <c r="I26" s="16">
        <v>8347343.98</v>
      </c>
    </row>
    <row r="27" spans="1:9" ht="19.5" customHeight="1">
      <c r="A27" s="108" t="s">
        <v>61</v>
      </c>
      <c r="B27" s="77"/>
      <c r="C27" s="14"/>
      <c r="D27" s="14"/>
      <c r="E27" s="14"/>
      <c r="F27" s="14"/>
      <c r="G27" s="14"/>
      <c r="H27" s="14"/>
      <c r="I27" s="16">
        <v>97538979.56</v>
      </c>
    </row>
    <row r="28" spans="1:5" ht="15" customHeight="1">
      <c r="A28" s="94"/>
      <c r="B28" s="95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118" t="s">
        <v>68</v>
      </c>
      <c r="B30" s="119"/>
      <c r="C30" s="119"/>
      <c r="D30" s="119"/>
      <c r="E30" s="116"/>
      <c r="F30" s="72" t="s">
        <v>4</v>
      </c>
      <c r="G30" s="73"/>
      <c r="H30" s="73"/>
      <c r="I30" s="74"/>
    </row>
    <row r="31" spans="1:9" ht="19.5" customHeight="1">
      <c r="A31" s="36" t="s">
        <v>69</v>
      </c>
      <c r="B31" s="37"/>
      <c r="C31" s="37"/>
      <c r="D31" s="37"/>
      <c r="E31" s="38"/>
      <c r="F31" s="80">
        <v>3129400</v>
      </c>
      <c r="G31" s="81"/>
      <c r="H31" s="81"/>
      <c r="I31" s="82"/>
    </row>
    <row r="32" spans="1:5" ht="15" customHeight="1">
      <c r="A32" s="2"/>
      <c r="B32" s="3"/>
      <c r="C32" s="3"/>
      <c r="D32" s="3"/>
      <c r="E32" s="3"/>
    </row>
    <row r="33" spans="1:5" ht="15" customHeight="1">
      <c r="A33" s="2"/>
      <c r="B33" s="3"/>
      <c r="C33" s="3"/>
      <c r="D33" s="3"/>
      <c r="E33" s="3"/>
    </row>
    <row r="34" spans="1:9" ht="15" customHeight="1">
      <c r="A34" s="119" t="s">
        <v>70</v>
      </c>
      <c r="B34" s="119"/>
      <c r="C34" s="119"/>
      <c r="D34" s="119"/>
      <c r="E34" s="116"/>
      <c r="F34" s="72" t="s">
        <v>121</v>
      </c>
      <c r="G34" s="73"/>
      <c r="H34" s="73"/>
      <c r="I34" s="74"/>
    </row>
    <row r="35" spans="1:9" ht="24" customHeight="1">
      <c r="A35" s="124"/>
      <c r="B35" s="124"/>
      <c r="C35" s="124"/>
      <c r="D35" s="124"/>
      <c r="E35" s="125"/>
      <c r="F35" s="72" t="s">
        <v>73</v>
      </c>
      <c r="G35" s="73"/>
      <c r="H35" s="73"/>
      <c r="I35" s="74"/>
    </row>
    <row r="36" spans="1:9" ht="15" customHeight="1">
      <c r="A36" s="39" t="s">
        <v>71</v>
      </c>
      <c r="B36" s="3"/>
      <c r="C36" s="3"/>
      <c r="D36" s="3"/>
      <c r="E36" s="3"/>
      <c r="F36" s="126">
        <v>1577920.05</v>
      </c>
      <c r="G36" s="127"/>
      <c r="H36" s="127"/>
      <c r="I36" s="128"/>
    </row>
    <row r="37" spans="1:9" ht="15" customHeight="1">
      <c r="A37" s="39" t="s">
        <v>72</v>
      </c>
      <c r="B37" s="3"/>
      <c r="C37" s="3"/>
      <c r="D37" s="3"/>
      <c r="E37" s="3"/>
      <c r="F37" s="126">
        <v>7568047.44</v>
      </c>
      <c r="G37" s="127"/>
      <c r="H37" s="127"/>
      <c r="I37" s="128"/>
    </row>
    <row r="38" spans="1:5" ht="15" customHeight="1">
      <c r="A38" s="2"/>
      <c r="B38" s="3"/>
      <c r="C38" s="3"/>
      <c r="D38" s="3"/>
      <c r="E38" s="3"/>
    </row>
    <row r="39" spans="1:9" ht="15" customHeight="1">
      <c r="A39" s="40" t="s">
        <v>74</v>
      </c>
      <c r="B39" s="41"/>
      <c r="C39" s="41"/>
      <c r="D39" s="41"/>
      <c r="E39" s="41"/>
      <c r="F39" s="113">
        <v>91548852.17</v>
      </c>
      <c r="G39" s="114"/>
      <c r="H39" s="114"/>
      <c r="I39" s="115"/>
    </row>
    <row r="40" spans="1:5" ht="15" customHeight="1">
      <c r="A40" s="2"/>
      <c r="B40" s="3"/>
      <c r="C40" s="3"/>
      <c r="D40" s="3"/>
      <c r="E40" s="3"/>
    </row>
    <row r="41" spans="1:5" ht="15" customHeight="1">
      <c r="A41" s="2"/>
      <c r="B41" s="3"/>
      <c r="C41" s="3"/>
      <c r="D41" s="3"/>
      <c r="E41" s="3"/>
    </row>
    <row r="42" spans="1:9" ht="19.5" customHeight="1">
      <c r="A42" s="118" t="s">
        <v>75</v>
      </c>
      <c r="B42" s="119"/>
      <c r="C42" s="119"/>
      <c r="D42" s="119"/>
      <c r="E42" s="116"/>
      <c r="F42" s="72" t="s">
        <v>4</v>
      </c>
      <c r="G42" s="73"/>
      <c r="H42" s="73"/>
      <c r="I42" s="74"/>
    </row>
    <row r="43" spans="1:9" ht="19.5" customHeight="1">
      <c r="A43" s="36" t="s">
        <v>69</v>
      </c>
      <c r="B43" s="37"/>
      <c r="C43" s="37"/>
      <c r="D43" s="37"/>
      <c r="E43" s="38"/>
      <c r="F43" s="80">
        <v>4401000</v>
      </c>
      <c r="G43" s="81"/>
      <c r="H43" s="81"/>
      <c r="I43" s="82"/>
    </row>
    <row r="44" spans="1:5" ht="15" customHeight="1">
      <c r="A44" s="2"/>
      <c r="B44" s="3"/>
      <c r="C44" s="3"/>
      <c r="D44" s="3"/>
      <c r="E44" s="3"/>
    </row>
    <row r="45" ht="15" customHeight="1">
      <c r="E45" s="3"/>
    </row>
    <row r="46" spans="1:5" ht="15" customHeight="1" thickBot="1">
      <c r="A46" s="118" t="s">
        <v>76</v>
      </c>
      <c r="B46" s="119"/>
      <c r="C46" s="119"/>
      <c r="D46" s="119"/>
      <c r="E46" s="3"/>
    </row>
    <row r="47" spans="1:5" ht="15" customHeight="1" thickTop="1">
      <c r="A47" s="103" t="s">
        <v>77</v>
      </c>
      <c r="B47" s="101"/>
      <c r="C47" s="129" t="s">
        <v>78</v>
      </c>
      <c r="D47" s="130"/>
      <c r="E47" s="3"/>
    </row>
    <row r="48" spans="1:5" ht="15" customHeight="1">
      <c r="A48" s="104"/>
      <c r="B48" s="102"/>
      <c r="C48" s="42" t="s">
        <v>127</v>
      </c>
      <c r="D48" s="34" t="s">
        <v>128</v>
      </c>
      <c r="E48" s="3"/>
    </row>
    <row r="49" spans="1:5" ht="15" customHeight="1">
      <c r="A49" s="90" t="s">
        <v>79</v>
      </c>
      <c r="B49" s="91"/>
      <c r="C49" s="10">
        <v>117510802.56</v>
      </c>
      <c r="D49" s="10">
        <v>141070404.04</v>
      </c>
      <c r="E49" s="3"/>
    </row>
    <row r="50" spans="1:5" ht="15" customHeight="1">
      <c r="A50" s="88" t="s">
        <v>80</v>
      </c>
      <c r="B50" s="89"/>
      <c r="C50" s="13">
        <v>66258590.13</v>
      </c>
      <c r="D50" s="13">
        <v>190012742.59</v>
      </c>
      <c r="E50" s="3"/>
    </row>
    <row r="51" spans="1:5" ht="15" customHeight="1">
      <c r="A51" s="92" t="s">
        <v>81</v>
      </c>
      <c r="B51" s="93"/>
      <c r="C51" s="8">
        <v>62571142.31</v>
      </c>
      <c r="D51" s="8">
        <v>176381944.17</v>
      </c>
      <c r="E51" s="3"/>
    </row>
    <row r="52" spans="1:5" ht="15" customHeight="1">
      <c r="A52" s="92" t="s">
        <v>82</v>
      </c>
      <c r="B52" s="93"/>
      <c r="C52" s="8">
        <v>80653147.42</v>
      </c>
      <c r="D52" s="8">
        <v>176402245.25</v>
      </c>
      <c r="E52" s="3"/>
    </row>
    <row r="53" spans="1:5" ht="15" customHeight="1">
      <c r="A53" s="92" t="s">
        <v>83</v>
      </c>
      <c r="B53" s="93"/>
      <c r="C53" s="8">
        <v>18082005.11</v>
      </c>
      <c r="D53" s="8">
        <v>20301.08</v>
      </c>
      <c r="E53" s="3"/>
    </row>
    <row r="54" spans="1:5" ht="15" customHeight="1">
      <c r="A54" s="92" t="s">
        <v>84</v>
      </c>
      <c r="B54" s="93"/>
      <c r="C54" s="8">
        <v>3687447.82</v>
      </c>
      <c r="D54" s="8">
        <v>13630798.42</v>
      </c>
      <c r="E54" s="3"/>
    </row>
    <row r="55" spans="1:5" ht="15" customHeight="1">
      <c r="A55" s="92" t="s">
        <v>85</v>
      </c>
      <c r="B55" s="93"/>
      <c r="C55" s="43">
        <v>51252212.43</v>
      </c>
      <c r="D55" s="8">
        <v>-48942338.55</v>
      </c>
      <c r="E55" s="3"/>
    </row>
    <row r="56" spans="1:5" ht="15" customHeight="1">
      <c r="A56" s="90" t="s">
        <v>86</v>
      </c>
      <c r="B56" s="91"/>
      <c r="C56" s="10"/>
      <c r="D56" s="10">
        <v>100194550.98</v>
      </c>
      <c r="E56" s="3"/>
    </row>
    <row r="57" spans="1:5" ht="15" customHeight="1">
      <c r="A57" s="2"/>
      <c r="B57" s="3"/>
      <c r="C57" s="3"/>
      <c r="D57" s="3"/>
      <c r="E57" s="3"/>
    </row>
    <row r="58" spans="1:5" ht="13.5" customHeight="1">
      <c r="A58" s="2"/>
      <c r="B58" s="3"/>
      <c r="C58" s="3"/>
      <c r="D58" s="3"/>
      <c r="E58" s="3"/>
    </row>
    <row r="59" spans="1:10" s="44" customFormat="1" ht="12.75" hidden="1">
      <c r="A59" s="47"/>
      <c r="C59" s="50"/>
      <c r="D59" s="50"/>
      <c r="E59" s="50"/>
      <c r="F59" s="50"/>
      <c r="G59" s="50"/>
      <c r="H59" s="50"/>
      <c r="J59" s="45"/>
    </row>
    <row r="60" spans="1:10" s="44" customFormat="1" ht="28.5" customHeight="1">
      <c r="A60" s="133" t="s">
        <v>87</v>
      </c>
      <c r="B60" s="124"/>
      <c r="C60" s="124"/>
      <c r="D60" s="125"/>
      <c r="E60" s="133" t="s">
        <v>122</v>
      </c>
      <c r="F60" s="124"/>
      <c r="G60" s="124"/>
      <c r="H60" s="124"/>
      <c r="J60" s="45"/>
    </row>
    <row r="61" spans="1:10" s="44" customFormat="1" ht="12.75">
      <c r="A61" s="47"/>
      <c r="B61" s="50"/>
      <c r="C61" s="50"/>
      <c r="D61" s="50"/>
      <c r="E61" s="50"/>
      <c r="F61" s="50"/>
      <c r="G61" s="50"/>
      <c r="H61" s="50"/>
      <c r="J61" s="45"/>
    </row>
    <row r="62" spans="1:10" s="44" customFormat="1" ht="12.75">
      <c r="A62" s="48" t="s">
        <v>88</v>
      </c>
      <c r="B62" s="46"/>
      <c r="C62" s="46"/>
      <c r="D62" s="49"/>
      <c r="E62" s="126">
        <v>18061704.03</v>
      </c>
      <c r="F62" s="127"/>
      <c r="G62" s="127"/>
      <c r="H62" s="128"/>
      <c r="J62" s="45"/>
    </row>
    <row r="63" spans="1:10" s="44" customFormat="1" ht="12.75">
      <c r="A63" s="48" t="s">
        <v>89</v>
      </c>
      <c r="B63" s="46"/>
      <c r="C63" s="46"/>
      <c r="D63" s="49"/>
      <c r="E63" s="126">
        <v>0</v>
      </c>
      <c r="F63" s="127"/>
      <c r="G63" s="127"/>
      <c r="H63" s="128" t="e">
        <f>#REF!</f>
        <v>#REF!</v>
      </c>
      <c r="J63" s="45"/>
    </row>
    <row r="64" spans="1:10" s="44" customFormat="1" ht="12.75">
      <c r="A64" s="48" t="s">
        <v>90</v>
      </c>
      <c r="B64" s="46"/>
      <c r="C64" s="46"/>
      <c r="D64" s="49"/>
      <c r="E64" s="126">
        <v>0</v>
      </c>
      <c r="F64" s="127"/>
      <c r="G64" s="127"/>
      <c r="H64" s="128">
        <f>367638.32+510746.23</f>
        <v>878384.55</v>
      </c>
      <c r="J64" s="45"/>
    </row>
    <row r="65" spans="1:10" s="44" customFormat="1" ht="12.75">
      <c r="A65" s="48" t="s">
        <v>107</v>
      </c>
      <c r="B65" s="46"/>
      <c r="C65" s="46"/>
      <c r="D65" s="49"/>
      <c r="E65" s="54"/>
      <c r="F65" s="55"/>
      <c r="G65" s="55"/>
      <c r="H65" s="56">
        <v>0</v>
      </c>
      <c r="J65" s="45"/>
    </row>
    <row r="66" spans="1:10" s="44" customFormat="1" ht="12.75">
      <c r="A66" s="48" t="s">
        <v>108</v>
      </c>
      <c r="B66" s="46"/>
      <c r="C66" s="46"/>
      <c r="D66" s="49"/>
      <c r="E66" s="54"/>
      <c r="F66" s="55"/>
      <c r="G66" s="55"/>
      <c r="H66" s="56">
        <v>0</v>
      </c>
      <c r="J66" s="45"/>
    </row>
    <row r="67" spans="1:10" s="44" customFormat="1" ht="12.75">
      <c r="A67" s="48" t="s">
        <v>109</v>
      </c>
      <c r="B67" s="46"/>
      <c r="C67" s="46"/>
      <c r="D67" s="49"/>
      <c r="E67" s="126">
        <v>0</v>
      </c>
      <c r="F67" s="127"/>
      <c r="G67" s="127"/>
      <c r="H67" s="128">
        <v>0</v>
      </c>
      <c r="J67" s="45"/>
    </row>
    <row r="68" spans="1:10" s="44" customFormat="1" ht="24" customHeight="1">
      <c r="A68" s="90" t="s">
        <v>91</v>
      </c>
      <c r="B68" s="91"/>
      <c r="C68" s="51"/>
      <c r="D68" s="51"/>
      <c r="E68" s="121">
        <v>82132846.95</v>
      </c>
      <c r="F68" s="122"/>
      <c r="G68" s="122"/>
      <c r="H68" s="123" t="e">
        <f>H57-E62-H63+H64+H67</f>
        <v>#REF!</v>
      </c>
      <c r="J68" s="45"/>
    </row>
    <row r="69" spans="1:10" s="44" customFormat="1" ht="12.75">
      <c r="A69" s="46"/>
      <c r="B69" s="46"/>
      <c r="C69" s="46"/>
      <c r="D69" s="46"/>
      <c r="E69" s="46"/>
      <c r="F69" s="46"/>
      <c r="G69" s="46"/>
      <c r="H69" s="46"/>
      <c r="J69" s="45"/>
    </row>
    <row r="70" spans="1:10" s="44" customFormat="1" ht="19.5" customHeight="1">
      <c r="A70" s="90" t="s">
        <v>92</v>
      </c>
      <c r="B70" s="91"/>
      <c r="C70" s="47"/>
      <c r="D70" s="47"/>
      <c r="E70" s="121">
        <v>88122974.34</v>
      </c>
      <c r="F70" s="122"/>
      <c r="G70" s="122"/>
      <c r="H70" s="123" t="e">
        <f>H59-E64-H67+H68+H69</f>
        <v>#REF!</v>
      </c>
      <c r="J70" s="45"/>
    </row>
    <row r="71" spans="1:10" s="44" customFormat="1" ht="12.75">
      <c r="A71" s="52"/>
      <c r="B71" s="46"/>
      <c r="C71" s="46"/>
      <c r="D71" s="46"/>
      <c r="E71" s="46"/>
      <c r="F71" s="46"/>
      <c r="G71" s="46"/>
      <c r="H71" s="46"/>
      <c r="J71" s="45"/>
    </row>
    <row r="72" spans="1:10" s="44" customFormat="1" ht="12.75">
      <c r="A72" s="133" t="s">
        <v>93</v>
      </c>
      <c r="B72" s="124"/>
      <c r="C72" s="124"/>
      <c r="D72" s="124"/>
      <c r="E72" s="133" t="s">
        <v>94</v>
      </c>
      <c r="F72" s="124"/>
      <c r="G72" s="124"/>
      <c r="H72" s="124"/>
      <c r="J72" s="45"/>
    </row>
    <row r="73" spans="1:10" s="44" customFormat="1" ht="12.75">
      <c r="A73" s="133"/>
      <c r="B73" s="124"/>
      <c r="C73" s="124"/>
      <c r="D73" s="124"/>
      <c r="E73" s="133"/>
      <c r="F73" s="124"/>
      <c r="G73" s="124"/>
      <c r="H73" s="124"/>
      <c r="J73" s="45"/>
    </row>
    <row r="74" spans="1:10" s="44" customFormat="1" ht="12.75">
      <c r="A74" s="48" t="s">
        <v>95</v>
      </c>
      <c r="B74" s="132">
        <v>36709800.09</v>
      </c>
      <c r="C74" s="132"/>
      <c r="D74" s="132"/>
      <c r="E74" s="132"/>
      <c r="F74" s="132"/>
      <c r="G74" s="132"/>
      <c r="H74" s="132"/>
      <c r="J74" s="45"/>
    </row>
    <row r="75" spans="1:10" s="44" customFormat="1" ht="21" customHeight="1">
      <c r="A75" s="48" t="s">
        <v>96</v>
      </c>
      <c r="B75" s="131">
        <v>0</v>
      </c>
      <c r="C75" s="131"/>
      <c r="D75" s="131"/>
      <c r="E75" s="131"/>
      <c r="F75" s="131"/>
      <c r="G75" s="131"/>
      <c r="H75" s="131"/>
      <c r="J75" s="45"/>
    </row>
    <row r="76" spans="1:10" s="44" customFormat="1" ht="12.75">
      <c r="A76" s="48" t="s">
        <v>97</v>
      </c>
      <c r="B76" s="132">
        <v>36709800.09</v>
      </c>
      <c r="C76" s="132"/>
      <c r="D76" s="132"/>
      <c r="E76" s="132"/>
      <c r="F76" s="132"/>
      <c r="G76" s="132"/>
      <c r="H76" s="132"/>
      <c r="J76" s="45"/>
    </row>
    <row r="77" spans="1:10" s="44" customFormat="1" ht="12.75">
      <c r="A77" s="10" t="s">
        <v>98</v>
      </c>
      <c r="B77" s="131">
        <v>0</v>
      </c>
      <c r="C77" s="131"/>
      <c r="D77" s="131"/>
      <c r="E77" s="131"/>
      <c r="F77" s="131"/>
      <c r="G77" s="131"/>
      <c r="H77" s="131"/>
      <c r="J77" s="45"/>
    </row>
    <row r="78" spans="1:10" s="44" customFormat="1" ht="12.75">
      <c r="A78" s="68"/>
      <c r="B78" s="57"/>
      <c r="C78" s="57"/>
      <c r="D78" s="57"/>
      <c r="E78" s="57"/>
      <c r="F78" s="57"/>
      <c r="G78" s="57"/>
      <c r="H78" s="57"/>
      <c r="J78" s="45"/>
    </row>
    <row r="79" spans="1:10" s="44" customFormat="1" ht="12" customHeight="1">
      <c r="A79" s="53" t="s">
        <v>129</v>
      </c>
      <c r="B79" s="57"/>
      <c r="C79" s="57"/>
      <c r="D79" s="57"/>
      <c r="E79" s="57"/>
      <c r="F79" s="57"/>
      <c r="G79" s="57"/>
      <c r="H79" s="57"/>
      <c r="J79" s="45"/>
    </row>
    <row r="80" spans="1:10" s="44" customFormat="1" ht="33.75" customHeight="1">
      <c r="A80" s="105" t="s">
        <v>130</v>
      </c>
      <c r="B80" s="105"/>
      <c r="C80" s="105"/>
      <c r="D80" s="105"/>
      <c r="E80" s="105"/>
      <c r="F80" s="105"/>
      <c r="G80" s="105"/>
      <c r="H80" s="105"/>
      <c r="J80" s="45"/>
    </row>
    <row r="81" spans="1:5" ht="15" customHeight="1">
      <c r="A81" s="2"/>
      <c r="B81" s="3"/>
      <c r="C81" s="3"/>
      <c r="D81" s="3"/>
      <c r="E81" s="3"/>
    </row>
    <row r="83" spans="1:12" s="67" customFormat="1" ht="12.75">
      <c r="A83" s="60" t="s">
        <v>113</v>
      </c>
      <c r="B83" s="61"/>
      <c r="C83" s="62" t="s">
        <v>1</v>
      </c>
      <c r="D83" s="63"/>
      <c r="E83" s="64" t="s">
        <v>2</v>
      </c>
      <c r="F83" s="61"/>
      <c r="G83" s="64" t="s">
        <v>126</v>
      </c>
      <c r="I83" s="64" t="s">
        <v>125</v>
      </c>
      <c r="J83" s="63"/>
      <c r="L83" s="63"/>
    </row>
    <row r="84" spans="1:12" s="67" customFormat="1" ht="12.75">
      <c r="A84" s="60" t="s">
        <v>114</v>
      </c>
      <c r="B84" s="61"/>
      <c r="C84" s="62" t="s">
        <v>115</v>
      </c>
      <c r="D84" s="63"/>
      <c r="E84" s="64" t="s">
        <v>116</v>
      </c>
      <c r="F84" s="61"/>
      <c r="G84" s="64" t="s">
        <v>119</v>
      </c>
      <c r="I84" s="64" t="s">
        <v>120</v>
      </c>
      <c r="J84" s="63"/>
      <c r="L84" s="63"/>
    </row>
    <row r="85" spans="1:6" s="67" customFormat="1" ht="12.75">
      <c r="A85" s="60" t="s">
        <v>117</v>
      </c>
      <c r="B85" s="65"/>
      <c r="C85" s="66" t="s">
        <v>118</v>
      </c>
      <c r="D85" s="63"/>
      <c r="E85" s="64" t="s">
        <v>3</v>
      </c>
      <c r="F85" s="61"/>
    </row>
    <row r="86" s="67" customFormat="1" ht="12.75"/>
    <row r="87" spans="1:9" ht="15" customHeight="1">
      <c r="A87" s="7"/>
      <c r="B87" s="7"/>
      <c r="C87" s="7"/>
      <c r="G87" s="76"/>
      <c r="H87" s="76"/>
      <c r="I87" s="76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sheetProtection selectLockedCells="1"/>
  <mergeCells count="70">
    <mergeCell ref="A4:D4"/>
    <mergeCell ref="A1:I1"/>
    <mergeCell ref="A2:I2"/>
    <mergeCell ref="A3:I3"/>
    <mergeCell ref="A60:D60"/>
    <mergeCell ref="E60:H60"/>
    <mergeCell ref="E62:H62"/>
    <mergeCell ref="E63:H63"/>
    <mergeCell ref="B74:H74"/>
    <mergeCell ref="E72:H73"/>
    <mergeCell ref="A72:D73"/>
    <mergeCell ref="E68:H68"/>
    <mergeCell ref="F43:I43"/>
    <mergeCell ref="A47:B48"/>
    <mergeCell ref="A49:B49"/>
    <mergeCell ref="A46:D46"/>
    <mergeCell ref="C47:D47"/>
    <mergeCell ref="D8:I8"/>
    <mergeCell ref="A19:B19"/>
    <mergeCell ref="A20:B20"/>
    <mergeCell ref="A70:B70"/>
    <mergeCell ref="E70:H70"/>
    <mergeCell ref="F35:I35"/>
    <mergeCell ref="A34:E35"/>
    <mergeCell ref="F36:I36"/>
    <mergeCell ref="F37:I37"/>
    <mergeCell ref="F34:I34"/>
    <mergeCell ref="D9:D10"/>
    <mergeCell ref="E9:E10"/>
    <mergeCell ref="A51:B51"/>
    <mergeCell ref="A52:B52"/>
    <mergeCell ref="A18:B18"/>
    <mergeCell ref="A11:B11"/>
    <mergeCell ref="A12:B12"/>
    <mergeCell ref="A30:E30"/>
    <mergeCell ref="A42:E42"/>
    <mergeCell ref="A50:B50"/>
    <mergeCell ref="G87:I87"/>
    <mergeCell ref="A15:B15"/>
    <mergeCell ref="A16:B16"/>
    <mergeCell ref="A17:B17"/>
    <mergeCell ref="A28:B28"/>
    <mergeCell ref="A23:B23"/>
    <mergeCell ref="A24:B24"/>
    <mergeCell ref="A25:B25"/>
    <mergeCell ref="F39:I39"/>
    <mergeCell ref="F42:I42"/>
    <mergeCell ref="F31:I31"/>
    <mergeCell ref="F9:F10"/>
    <mergeCell ref="G9:G10"/>
    <mergeCell ref="F30:I30"/>
    <mergeCell ref="H9:I9"/>
    <mergeCell ref="C8:C10"/>
    <mergeCell ref="A14:B14"/>
    <mergeCell ref="A13:B13"/>
    <mergeCell ref="A8:B10"/>
    <mergeCell ref="A22:B22"/>
    <mergeCell ref="A53:B53"/>
    <mergeCell ref="A26:B26"/>
    <mergeCell ref="A27:B27"/>
    <mergeCell ref="A80:H80"/>
    <mergeCell ref="A54:B54"/>
    <mergeCell ref="A55:B55"/>
    <mergeCell ref="A56:B56"/>
    <mergeCell ref="B75:H75"/>
    <mergeCell ref="B76:H76"/>
    <mergeCell ref="B77:H77"/>
    <mergeCell ref="E64:H64"/>
    <mergeCell ref="E67:H67"/>
    <mergeCell ref="A68:B68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2021-09-30T19:46:28Z</dcterms:modified>
  <cp:category/>
  <cp:version/>
  <cp:contentType/>
  <cp:contentStatus/>
</cp:coreProperties>
</file>