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 Resultado Primário - 3º Bim" sheetId="1" r:id="rId1"/>
    <sheet name="Dep Resultado Primário - 3º Bim" sheetId="2" r:id="rId2"/>
  </sheets>
  <definedNames>
    <definedName name="_xlfn.SUMIFS" hidden="1">#NAME?</definedName>
    <definedName name="_xlnm.Print_Area" localSheetId="1">'Dep Resultado Primário - 3º Bim'!$A$1:$I$86</definedName>
    <definedName name="_xlnm.Print_Area" localSheetId="0">'Rec Resultado Primário - 3º Bim'!$A$1:$D$57</definedName>
    <definedName name="Z_FED31D73_12BC_4C9A_9468_72952A34E245_.wvu.PrintArea" localSheetId="1" hidden="1">'Dep Resultado Primário - 3º Bim'!$A$1:$E$86</definedName>
    <definedName name="Z_FED31D73_12BC_4C9A_9468_72952A34E245_.wvu.PrintArea" localSheetId="0" hidden="1">'Rec Resultado Primário - 3º Bim'!$A$1:$D$57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2" authorId="0">
      <text>
        <r>
          <rPr>
            <sz val="9"/>
            <rFont val="Arial"/>
            <family val="2"/>
          </rPr>
          <t>Fatima Matiko Osato Nogamatsu:
Divida dos parcelamentos do Pasep/Rat</t>
        </r>
      </text>
    </comment>
  </commentList>
</comments>
</file>

<file path=xl/sharedStrings.xml><?xml version="1.0" encoding="utf-8"?>
<sst xmlns="http://schemas.openxmlformats.org/spreadsheetml/2006/main" count="140" uniqueCount="122">
  <si>
    <t>(Art.  53, Inciso III da LC. 101/00)</t>
  </si>
  <si>
    <t xml:space="preserve">ADMINISTRAÇÃO DIRETA, INDIRETA E FUNDACIONAL </t>
  </si>
  <si>
    <t>MUNICÍPIO DE ATIBAIA</t>
  </si>
  <si>
    <t>Previsão Atualizada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</si>
  <si>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</si>
  <si>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</si>
  <si>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</si>
  <si>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</si>
  <si>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</si>
  <si>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</si>
  <si>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</si>
  <si>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</si>
  <si>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Corrente</t>
  </si>
  <si>
    <t>Investimentos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</si>
  <si>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</si>
  <si>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</si>
  <si>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</si>
  <si>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</si>
  <si>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</si>
  <si>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</si>
  <si>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</si>
  <si>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</si>
  <si>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</si>
  <si>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</si>
  <si>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</si>
  <si>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</si>
  <si>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</si>
  <si>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</si>
  <si>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Transferências de Capital</t>
  </si>
  <si>
    <t>Outras Transferências de Capital</t>
  </si>
  <si>
    <t>Outras Receitas de Capital</t>
  </si>
  <si>
    <t>DESPESAS PRIMÁRIAS</t>
  </si>
  <si>
    <t>Despesas Empenhadas</t>
  </si>
  <si>
    <t>Pessoal e Encargos Sociais</t>
  </si>
  <si>
    <t>Outras Despesas Correntes</t>
  </si>
  <si>
    <t>Inversões Financeiras</t>
  </si>
  <si>
    <t>Saulo Pedroso de Souza</t>
  </si>
  <si>
    <t>DEMONSTRATIVO DOS RESULTADOS PRIMÁRIO E NOMINAL</t>
  </si>
  <si>
    <t>RREO - Anexo 6 (LRF, Art, 53, Inciso III)</t>
  </si>
  <si>
    <t>Outros Impostos, Taxas e Contribuições de Melhorias</t>
  </si>
  <si>
    <t>Contribuições</t>
  </si>
  <si>
    <t xml:space="preserve">Receita Patrimonial </t>
  </si>
  <si>
    <t>Aplicações Financeiras (II)</t>
  </si>
  <si>
    <t>Outras Receitas patrimoniais</t>
  </si>
  <si>
    <t>Cota parte do ITR</t>
  </si>
  <si>
    <t>Transferências da LC 87/1996</t>
  </si>
  <si>
    <t>Transferências da LC 61/1989</t>
  </si>
  <si>
    <t>Trasnferências do FUNDEB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</si>
  <si>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</si>
  <si>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</si>
  <si>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</si>
  <si>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</si>
  <si>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</si>
  <si>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</si>
  <si>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Alienção de Bens</t>
  </si>
  <si>
    <t>Receitas de Alienação de Investimentos Temporários (VIII)</t>
  </si>
  <si>
    <t>Receitas de Alienação de Investimentos Permanentes (IX)</t>
  </si>
  <si>
    <t>Outras Alienações de Bens</t>
  </si>
  <si>
    <t>Outras Receitas de Capital Não Primárias (X)</t>
  </si>
  <si>
    <t>Outras Receitas de Capital  Primárias</t>
  </si>
  <si>
    <t>Receitas Primárias de Capital (XI) = (V -VI - VII - VIII - IX - X)</t>
  </si>
  <si>
    <t>Receita Primária Total (XII) = (IV + XI)</t>
  </si>
  <si>
    <t>Receitas Realizadas (a)</t>
  </si>
  <si>
    <t>Despesas Correntes (XIII)</t>
  </si>
  <si>
    <t>Juros e Encargos da Dívida (XIV)</t>
  </si>
  <si>
    <t>Despesas Primárias Correntes (XV) = (XIII - XIV)</t>
  </si>
  <si>
    <t>Despesas de Capital (XVI)</t>
  </si>
  <si>
    <t>Concessão de Empréstimos (XVII)</t>
  </si>
  <si>
    <t>Aquisição de Título de Capital já Integralizados (XVIII)</t>
  </si>
  <si>
    <t>Demais Inversões Financeiras (XIX)</t>
  </si>
  <si>
    <t>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</si>
  <si>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</si>
  <si>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</si>
  <si>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</si>
  <si>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Acima da linha (XXIV) = (XIIa - (XXIIIa + XXIIIb + XXIIIc)</t>
  </si>
  <si>
    <t>Despesas liquidadas</t>
  </si>
  <si>
    <t>Despesas Pagas</t>
  </si>
  <si>
    <t>Restos a Pagar Processados Pagos (b)</t>
  </si>
  <si>
    <t>Restos a Pagar Não processados</t>
  </si>
  <si>
    <t>Liquidados</t>
  </si>
  <si>
    <t>Pagos ©</t>
  </si>
  <si>
    <t>META FISCAL PARA O RESULTADO PRIMÁRIO</t>
  </si>
  <si>
    <t>Meta fixada no Anexo de Metas Fiscais da LDO para o exercício de Referências</t>
  </si>
  <si>
    <t>JUROS NOMINAIS</t>
  </si>
  <si>
    <t>Juros e encargos Ativos (XXV)</t>
  </si>
  <si>
    <t>Juros e encargos Passivos (XXVI)</t>
  </si>
  <si>
    <t>VALOR INCORRIDO</t>
  </si>
  <si>
    <t>Resultado Nominal Acima da linha (XXVII) = XXIV + (XXV - XXVI)</t>
  </si>
  <si>
    <t>META FISCAL PARA O RESULTADO NOMINAL</t>
  </si>
  <si>
    <t>ABAIXO DA LINHA</t>
  </si>
  <si>
    <t>CÁLCULO DO RESULTADO NOMINAL</t>
  </si>
  <si>
    <t>SALDO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</si>
  <si>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</si>
  <si>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</si>
  <si>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</si>
  <si>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</si>
  <si>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</si>
  <si>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Demais haveres financeiros</t>
  </si>
  <si>
    <t>DÍVIDA CONSOLIDADA LIQUIDA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</si>
  <si>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</si>
  <si>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</si>
  <si>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</si>
  <si>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</si>
  <si>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</si>
  <si>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</si>
  <si>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</si>
  <si>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</si>
  <si>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</si>
  <si>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PREVISÃO ORÇAMENTÁRIA</t>
  </si>
  <si>
    <t>SALDO DE EXERCÍCIOS ANTERIORES</t>
  </si>
  <si>
    <t xml:space="preserve">    Recursos Arrecadados em Exercícios Anteriores - RPPS</t>
  </si>
  <si>
    <t xml:space="preserve">   Superávit Financeiro Utilizado para Abertura e Reabertura de Créditos Adicionais</t>
  </si>
  <si>
    <t>RESERVA ORÇAMENTÁRIA DO RPPS</t>
  </si>
  <si>
    <t>ACIMA DA LINHA</t>
  </si>
  <si>
    <t>Dotação Atualizada</t>
  </si>
  <si>
    <t>Até o Bimestre 2019</t>
  </si>
  <si>
    <t>Até o bimestre  2019</t>
  </si>
  <si>
    <t>Em 31/dez/2018 (a)</t>
  </si>
  <si>
    <t>Até o bimestre 2019 (b)</t>
  </si>
  <si>
    <t>Até o Bimestre  2019</t>
  </si>
  <si>
    <t>3º BIMESTRE DE 2019</t>
  </si>
  <si>
    <t>Adauto Batista de Oliveira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</si>
</sst>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_);_(* \(#,##0.00\);_(* \-??_);_(@_)"/>
    <numFmt numFmtId="174" formatCode="0.00_ ;\-0.00\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5" fillId="23" borderId="12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5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2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28" fillId="14" borderId="0" xfId="53" applyFont="1" applyFill="1" applyBorder="1" applyAlignment="1" applyProtection="1">
      <alignment vertical="center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6" fillId="0" borderId="16" xfId="53" applyFont="1" applyFill="1" applyBorder="1" applyAlignment="1" applyProtection="1">
      <alignment vertical="center"/>
      <protection hidden="1"/>
    </xf>
    <xf numFmtId="0" fontId="5" fillId="23" borderId="16" xfId="53" applyFont="1" applyFill="1" applyBorder="1" applyAlignment="1" applyProtection="1">
      <alignment vertical="center"/>
      <protection hidden="1"/>
    </xf>
    <xf numFmtId="0" fontId="5" fillId="23" borderId="0" xfId="53" applyFont="1" applyFill="1" applyBorder="1" applyAlignment="1" applyProtection="1">
      <alignment vertical="center"/>
      <protection hidden="1"/>
    </xf>
    <xf numFmtId="0" fontId="28" fillId="14" borderId="18" xfId="53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2" fillId="0" borderId="0" xfId="49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/>
      <protection hidden="1"/>
    </xf>
    <xf numFmtId="0" fontId="32" fillId="0" borderId="0" xfId="49" applyFont="1" applyFill="1" applyBorder="1" applyAlignment="1">
      <alignment vertical="center"/>
      <protection/>
    </xf>
    <xf numFmtId="0" fontId="6" fillId="0" borderId="0" xfId="53" applyFont="1" applyBorder="1" applyAlignment="1" applyProtection="1">
      <alignment horizontal="left" vertical="center" indent="2"/>
      <protection hidden="1"/>
    </xf>
    <xf numFmtId="0" fontId="32" fillId="0" borderId="0" xfId="49" applyFont="1" applyFill="1" applyBorder="1" applyAlignment="1">
      <alignment horizontal="right" vertical="center"/>
      <protection/>
    </xf>
    <xf numFmtId="0" fontId="33" fillId="0" borderId="0" xfId="49" applyFont="1" applyFill="1" applyBorder="1" applyAlignment="1">
      <alignment vertical="center"/>
      <protection/>
    </xf>
    <xf numFmtId="0" fontId="33" fillId="0" borderId="0" xfId="49" applyNumberFormat="1" applyFont="1" applyFill="1" applyBorder="1" applyAlignment="1">
      <alignment/>
      <protection/>
    </xf>
    <xf numFmtId="0" fontId="34" fillId="0" borderId="0" xfId="49" applyFont="1" applyFill="1" applyBorder="1" applyAlignment="1">
      <alignment vertical="center"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28" fillId="14" borderId="19" xfId="53" applyFont="1" applyFill="1" applyBorder="1" applyAlignment="1" applyProtection="1">
      <alignment horizontal="center"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0" fontId="28" fillId="14" borderId="20" xfId="53" applyFont="1" applyFill="1" applyBorder="1" applyAlignment="1" applyProtection="1">
      <alignment horizontal="center"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0" borderId="13" xfId="53" applyFont="1" applyBorder="1" applyAlignment="1" applyProtection="1">
      <alignment horizontal="left" vertical="center" indent="2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5" fillId="23" borderId="22" xfId="53" applyFont="1" applyFill="1" applyBorder="1" applyAlignment="1" applyProtection="1">
      <alignment vertical="center"/>
      <protection hidden="1"/>
    </xf>
    <xf numFmtId="0" fontId="5" fillId="23" borderId="12" xfId="53" applyFont="1" applyFill="1" applyBorder="1" applyAlignment="1" applyProtection="1">
      <alignment vertical="center"/>
      <protection hidden="1"/>
    </xf>
    <xf numFmtId="39" fontId="5" fillId="0" borderId="15" xfId="53" applyNumberFormat="1" applyFont="1" applyFill="1" applyBorder="1" applyAlignment="1" applyProtection="1">
      <alignment horizontal="right" vertical="center"/>
      <protection hidden="1"/>
    </xf>
    <xf numFmtId="39" fontId="5" fillId="0" borderId="23" xfId="53" applyNumberFormat="1" applyFont="1" applyFill="1" applyBorder="1" applyAlignment="1" applyProtection="1">
      <alignment horizontal="right" vertical="center"/>
      <protection hidden="1"/>
    </xf>
    <xf numFmtId="39" fontId="5" fillId="0" borderId="24" xfId="53" applyNumberFormat="1" applyFont="1" applyFill="1" applyBorder="1" applyAlignment="1" applyProtection="1">
      <alignment horizontal="right"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7" fillId="0" borderId="13" xfId="53" applyFont="1" applyFill="1" applyBorder="1" applyAlignment="1" applyProtection="1">
      <alignment horizontal="left" vertical="center" indent="2"/>
      <protection hidden="1"/>
    </xf>
    <xf numFmtId="0" fontId="7" fillId="0" borderId="10" xfId="53" applyFont="1" applyFill="1" applyBorder="1" applyAlignment="1" applyProtection="1">
      <alignment horizontal="left" vertical="center" indent="2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171" fontId="5" fillId="23" borderId="15" xfId="53" applyNumberFormat="1" applyFont="1" applyFill="1" applyBorder="1" applyAlignment="1" applyProtection="1">
      <alignment horizontal="center" vertical="center"/>
      <protection locked="0"/>
    </xf>
    <xf numFmtId="171" fontId="5" fillId="23" borderId="23" xfId="53" applyNumberFormat="1" applyFont="1" applyFill="1" applyBorder="1" applyAlignment="1" applyProtection="1">
      <alignment horizontal="center" vertical="center"/>
      <protection locked="0"/>
    </xf>
    <xf numFmtId="171" fontId="5" fillId="23" borderId="24" xfId="53" applyNumberFormat="1" applyFont="1" applyFill="1" applyBorder="1" applyAlignment="1" applyProtection="1">
      <alignment horizontal="center" vertical="center"/>
      <protection locked="0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23" xfId="53" applyFont="1" applyFill="1" applyBorder="1" applyAlignment="1" applyProtection="1">
      <alignment horizontal="center" vertical="center"/>
      <protection hidden="1"/>
    </xf>
    <xf numFmtId="0" fontId="28" fillId="14" borderId="24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0" fontId="28" fillId="14" borderId="32" xfId="53" applyFont="1" applyFill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28" fillId="14" borderId="33" xfId="53" applyFont="1" applyFill="1" applyBorder="1" applyAlignment="1" applyProtection="1">
      <alignment horizontal="center" vertical="center" wrapText="1"/>
      <protection hidden="1"/>
    </xf>
    <xf numFmtId="0" fontId="28" fillId="14" borderId="11" xfId="53" applyFont="1" applyFill="1" applyBorder="1" applyAlignment="1" applyProtection="1">
      <alignment horizontal="center" vertical="center"/>
      <protection hidden="1"/>
    </xf>
    <xf numFmtId="0" fontId="28" fillId="14" borderId="0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23" xfId="53" applyNumberFormat="1" applyFont="1" applyBorder="1" applyAlignment="1" applyProtection="1">
      <alignment horizontal="center" vertical="center"/>
      <protection hidden="1"/>
    </xf>
    <xf numFmtId="171" fontId="6" fillId="0" borderId="34" xfId="53" applyNumberFormat="1" applyFont="1" applyBorder="1" applyAlignment="1" applyProtection="1">
      <alignment horizontal="center" vertical="center"/>
      <protection hidden="1"/>
    </xf>
    <xf numFmtId="174" fontId="32" fillId="0" borderId="0" xfId="49" applyNumberFormat="1" applyFont="1" applyFill="1" applyBorder="1" applyAlignment="1">
      <alignment horizontal="right"/>
      <protection/>
    </xf>
    <xf numFmtId="171" fontId="0" fillId="0" borderId="0" xfId="58" applyFill="1" applyBorder="1" applyAlignment="1">
      <alignment horizontal="center" wrapText="1"/>
    </xf>
    <xf numFmtId="0" fontId="28" fillId="14" borderId="35" xfId="53" applyFont="1" applyFill="1" applyBorder="1" applyAlignment="1" applyProtection="1">
      <alignment horizontal="center" vertical="center"/>
      <protection hidden="1"/>
    </xf>
    <xf numFmtId="171" fontId="5" fillId="0" borderId="15" xfId="53" applyNumberFormat="1" applyFont="1" applyBorder="1" applyAlignment="1" applyProtection="1">
      <alignment horizontal="center" vertical="center"/>
      <protection hidden="1"/>
    </xf>
    <xf numFmtId="171" fontId="5" fillId="0" borderId="23" xfId="53" applyNumberFormat="1" applyFont="1" applyBorder="1" applyAlignment="1" applyProtection="1">
      <alignment horizontal="center" vertical="center"/>
      <protection hidden="1"/>
    </xf>
    <xf numFmtId="171" fontId="5" fillId="0" borderId="34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GridLines="0" zoomScalePageLayoutView="0" workbookViewId="0" topLeftCell="A38">
      <selection activeCell="C54" sqref="C54:D54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37.00390625" style="1" customWidth="1"/>
    <col min="5" max="5" width="12.7109375" style="1" bestFit="1" customWidth="1"/>
    <col min="6" max="16384" width="9.140625" style="1" customWidth="1"/>
  </cols>
  <sheetData>
    <row r="1" spans="1:4" ht="20.25">
      <c r="A1" s="69" t="s">
        <v>37</v>
      </c>
      <c r="B1" s="69"/>
      <c r="C1" s="69"/>
      <c r="D1" s="69"/>
    </row>
    <row r="2" spans="1:4" ht="18">
      <c r="A2" s="70" t="s">
        <v>0</v>
      </c>
      <c r="B2" s="70"/>
      <c r="C2" s="70"/>
      <c r="D2" s="70"/>
    </row>
    <row r="3" spans="1:4" ht="18">
      <c r="A3" s="70" t="s">
        <v>1</v>
      </c>
      <c r="B3" s="70"/>
      <c r="C3" s="70"/>
      <c r="D3" s="70"/>
    </row>
    <row r="4" spans="1:4" ht="18">
      <c r="A4" s="6" t="s">
        <v>2</v>
      </c>
      <c r="B4" s="4"/>
      <c r="C4" s="5"/>
      <c r="D4" s="5"/>
    </row>
    <row r="5" spans="1:4" ht="18">
      <c r="A5" s="6" t="s">
        <v>120</v>
      </c>
      <c r="B5" s="4"/>
      <c r="C5" s="5"/>
      <c r="D5" s="5"/>
    </row>
    <row r="6" spans="1:4" ht="18">
      <c r="A6" s="6"/>
      <c r="B6" s="4"/>
      <c r="C6" s="5"/>
      <c r="D6" s="5"/>
    </row>
    <row r="7" spans="1:4" ht="15">
      <c r="A7" s="35" t="s">
        <v>38</v>
      </c>
      <c r="B7" s="3"/>
      <c r="C7" s="3"/>
      <c r="D7" s="3"/>
    </row>
    <row r="8" spans="1:4" ht="15">
      <c r="A8" s="35"/>
      <c r="B8" s="3"/>
      <c r="C8" s="3"/>
      <c r="D8" s="3"/>
    </row>
    <row r="9" spans="1:4" ht="13.5" thickBot="1">
      <c r="A9" s="60" t="s">
        <v>113</v>
      </c>
      <c r="B9" s="61"/>
      <c r="C9" s="61"/>
      <c r="D9" s="61"/>
    </row>
    <row r="10" spans="1:4" ht="19.5" customHeight="1" thickTop="1">
      <c r="A10" s="57" t="s">
        <v>14</v>
      </c>
      <c r="B10" s="62"/>
      <c r="C10" s="62" t="s">
        <v>3</v>
      </c>
      <c r="D10" s="31" t="s">
        <v>62</v>
      </c>
    </row>
    <row r="11" spans="1:4" ht="19.5" customHeight="1">
      <c r="A11" s="73"/>
      <c r="B11" s="63"/>
      <c r="C11" s="63"/>
      <c r="D11" s="34" t="s">
        <v>115</v>
      </c>
    </row>
    <row r="12" spans="1:4" ht="19.5" customHeight="1">
      <c r="A12" s="58" t="s">
        <v>15</v>
      </c>
      <c r="B12" s="59"/>
      <c r="C12" s="10">
        <f>SUM(C13+C19+C20+C23+C32)</f>
        <v>513736009.84000003</v>
      </c>
      <c r="D12" s="10">
        <f>SUM(D13+D19+D20+D23+D32)</f>
        <v>269231440.5</v>
      </c>
    </row>
    <row r="13" spans="1:4" ht="19.5" customHeight="1">
      <c r="A13" s="71" t="s">
        <v>16</v>
      </c>
      <c r="B13" s="72"/>
      <c r="C13" s="13">
        <f>SUM(C14:C18)</f>
        <v>222481340</v>
      </c>
      <c r="D13" s="13">
        <f>SUM(D14:D18)</f>
        <v>116852681.83</v>
      </c>
    </row>
    <row r="14" spans="1:4" ht="19.5" customHeight="1">
      <c r="A14" s="66" t="s">
        <v>17</v>
      </c>
      <c r="B14" s="67"/>
      <c r="C14" s="8">
        <v>109215800</v>
      </c>
      <c r="D14" s="8">
        <v>66278058.44</v>
      </c>
    </row>
    <row r="15" spans="1:4" ht="19.5" customHeight="1">
      <c r="A15" s="66" t="s">
        <v>18</v>
      </c>
      <c r="B15" s="67"/>
      <c r="C15" s="8">
        <v>64202000</v>
      </c>
      <c r="D15" s="8">
        <v>32856146.98</v>
      </c>
    </row>
    <row r="16" spans="1:4" ht="19.5" customHeight="1">
      <c r="A16" s="66" t="s">
        <v>19</v>
      </c>
      <c r="B16" s="67"/>
      <c r="C16" s="8">
        <v>16275300</v>
      </c>
      <c r="D16" s="8">
        <v>7696092.73</v>
      </c>
    </row>
    <row r="17" spans="1:4" ht="19.5" customHeight="1">
      <c r="A17" s="66" t="s">
        <v>20</v>
      </c>
      <c r="B17" s="67"/>
      <c r="C17" s="9">
        <v>17247540</v>
      </c>
      <c r="D17" s="9">
        <v>7492566.27</v>
      </c>
    </row>
    <row r="18" spans="1:4" ht="19.5" customHeight="1">
      <c r="A18" s="66" t="s">
        <v>39</v>
      </c>
      <c r="B18" s="67"/>
      <c r="C18" s="9">
        <v>15540700</v>
      </c>
      <c r="D18" s="9">
        <v>2529817.41</v>
      </c>
    </row>
    <row r="19" spans="1:4" ht="19.5" customHeight="1">
      <c r="A19" s="71" t="s">
        <v>40</v>
      </c>
      <c r="B19" s="72"/>
      <c r="C19" s="13">
        <v>9588300</v>
      </c>
      <c r="D19" s="13">
        <v>5064517.4</v>
      </c>
    </row>
    <row r="20" spans="1:4" ht="19.5" customHeight="1">
      <c r="A20" s="71" t="s">
        <v>41</v>
      </c>
      <c r="B20" s="72"/>
      <c r="C20" s="13">
        <f>SUM(C21,C22)</f>
        <v>2350500</v>
      </c>
      <c r="D20" s="13">
        <f>SUM(D21:D22)</f>
        <v>780327.42</v>
      </c>
    </row>
    <row r="21" spans="1:4" ht="19.5" customHeight="1">
      <c r="A21" s="66" t="s">
        <v>42</v>
      </c>
      <c r="B21" s="67"/>
      <c r="C21" s="8">
        <v>2237300</v>
      </c>
      <c r="D21" s="8">
        <v>715474.76</v>
      </c>
    </row>
    <row r="22" spans="1:4" ht="19.5" customHeight="1">
      <c r="A22" s="66" t="s">
        <v>43</v>
      </c>
      <c r="B22" s="67"/>
      <c r="C22" s="8">
        <v>113200</v>
      </c>
      <c r="D22" s="8">
        <v>64852.66</v>
      </c>
    </row>
    <row r="23" spans="1:4" ht="19.5" customHeight="1">
      <c r="A23" s="71" t="s">
        <v>21</v>
      </c>
      <c r="B23" s="72"/>
      <c r="C23" s="13">
        <f>SUM(C24:C31)</f>
        <v>269380069.84000003</v>
      </c>
      <c r="D23" s="13">
        <f>SUM(D24:D31)</f>
        <v>139859945.59</v>
      </c>
    </row>
    <row r="24" spans="1:4" ht="19.5" customHeight="1">
      <c r="A24" s="66" t="s">
        <v>22</v>
      </c>
      <c r="B24" s="67"/>
      <c r="C24" s="8">
        <v>40972320</v>
      </c>
      <c r="D24" s="8">
        <v>21408598.23</v>
      </c>
    </row>
    <row r="25" spans="1:4" ht="19.5" customHeight="1">
      <c r="A25" s="66" t="s">
        <v>23</v>
      </c>
      <c r="B25" s="67"/>
      <c r="C25" s="8">
        <v>89040000</v>
      </c>
      <c r="D25" s="8">
        <v>42355108.83</v>
      </c>
    </row>
    <row r="26" spans="1:4" ht="19.5" customHeight="1">
      <c r="A26" s="66" t="s">
        <v>24</v>
      </c>
      <c r="B26" s="67"/>
      <c r="C26" s="8">
        <v>26542400</v>
      </c>
      <c r="D26" s="8">
        <v>21062915.52</v>
      </c>
    </row>
    <row r="27" spans="1:4" ht="19.5" customHeight="1">
      <c r="A27" s="32" t="s">
        <v>44</v>
      </c>
      <c r="B27" s="33"/>
      <c r="C27" s="8">
        <v>84640</v>
      </c>
      <c r="D27" s="8">
        <v>19062.98</v>
      </c>
    </row>
    <row r="28" spans="1:4" ht="19.5" customHeight="1">
      <c r="A28" s="32" t="s">
        <v>45</v>
      </c>
      <c r="B28" s="33"/>
      <c r="C28" s="8">
        <v>381440</v>
      </c>
      <c r="D28" s="8">
        <v>0</v>
      </c>
    </row>
    <row r="29" spans="1:4" ht="19.5" customHeight="1">
      <c r="A29" s="32" t="s">
        <v>46</v>
      </c>
      <c r="B29" s="33"/>
      <c r="C29" s="8">
        <v>645840</v>
      </c>
      <c r="D29" s="8">
        <v>319194.54</v>
      </c>
    </row>
    <row r="30" spans="1:4" ht="19.5" customHeight="1">
      <c r="A30" s="32" t="s">
        <v>47</v>
      </c>
      <c r="B30" s="33"/>
      <c r="C30" s="8">
        <v>65900000</v>
      </c>
      <c r="D30" s="8">
        <v>35347954.55</v>
      </c>
    </row>
    <row r="31" spans="1:4" ht="19.5" customHeight="1">
      <c r="A31" s="66" t="s">
        <v>26</v>
      </c>
      <c r="B31" s="67"/>
      <c r="C31" s="9">
        <v>45813429.84</v>
      </c>
      <c r="D31" s="9">
        <v>19347110.94</v>
      </c>
    </row>
    <row r="32" spans="1:4" ht="19.5" customHeight="1">
      <c r="A32" s="71" t="s">
        <v>27</v>
      </c>
      <c r="B32" s="72"/>
      <c r="C32" s="13">
        <f>SUM(C33:C34)</f>
        <v>9935800</v>
      </c>
      <c r="D32" s="13">
        <f>SUM(D33:D34)</f>
        <v>6673968.26</v>
      </c>
    </row>
    <row r="33" spans="1:4" ht="19.5" customHeight="1">
      <c r="A33" s="66" t="s">
        <v>48</v>
      </c>
      <c r="B33" s="67"/>
      <c r="C33" s="8">
        <v>0</v>
      </c>
      <c r="D33" s="8">
        <v>0</v>
      </c>
    </row>
    <row r="34" spans="1:4" ht="19.5" customHeight="1">
      <c r="A34" s="66" t="s">
        <v>49</v>
      </c>
      <c r="B34" s="67"/>
      <c r="C34" s="8">
        <v>9935800</v>
      </c>
      <c r="D34" s="8">
        <v>6673968.26</v>
      </c>
    </row>
    <row r="35" spans="1:4" ht="19.5" customHeight="1">
      <c r="A35" s="58" t="s">
        <v>50</v>
      </c>
      <c r="B35" s="59"/>
      <c r="C35" s="14">
        <v>511498709.84</v>
      </c>
      <c r="D35" s="14">
        <v>268515965.74</v>
      </c>
    </row>
    <row r="36" spans="1:4" ht="19.5" customHeight="1">
      <c r="A36" s="28" t="s">
        <v>51</v>
      </c>
      <c r="B36" s="29"/>
      <c r="C36" s="14">
        <v>104846965.34</v>
      </c>
      <c r="D36" s="14">
        <v>8329429.17</v>
      </c>
    </row>
    <row r="37" spans="1:4" ht="19.5" customHeight="1">
      <c r="A37" s="71" t="s">
        <v>52</v>
      </c>
      <c r="B37" s="72"/>
      <c r="C37" s="13">
        <v>79899550</v>
      </c>
      <c r="D37" s="13">
        <v>7039394.11</v>
      </c>
    </row>
    <row r="38" spans="1:4" ht="19.5" customHeight="1">
      <c r="A38" s="71" t="s">
        <v>53</v>
      </c>
      <c r="B38" s="72"/>
      <c r="C38" s="13">
        <v>0</v>
      </c>
      <c r="D38" s="13">
        <v>0</v>
      </c>
    </row>
    <row r="39" spans="1:4" ht="19.5" customHeight="1">
      <c r="A39" s="71" t="s">
        <v>54</v>
      </c>
      <c r="B39" s="72"/>
      <c r="C39" s="13">
        <v>11386000</v>
      </c>
      <c r="D39" s="13">
        <v>0</v>
      </c>
    </row>
    <row r="40" spans="1:4" ht="19.5" customHeight="1">
      <c r="A40" s="32" t="s">
        <v>55</v>
      </c>
      <c r="B40" s="30"/>
      <c r="C40" s="9">
        <v>1000</v>
      </c>
      <c r="D40" s="13">
        <v>0</v>
      </c>
    </row>
    <row r="41" spans="1:4" ht="19.5" customHeight="1">
      <c r="A41" s="32" t="s">
        <v>56</v>
      </c>
      <c r="B41" s="30"/>
      <c r="C41" s="9">
        <v>11385000</v>
      </c>
      <c r="D41" s="13">
        <v>0</v>
      </c>
    </row>
    <row r="42" spans="1:4" ht="19.5" customHeight="1">
      <c r="A42" s="32" t="s">
        <v>57</v>
      </c>
      <c r="B42" s="30"/>
      <c r="C42" s="13">
        <v>0</v>
      </c>
      <c r="D42" s="13">
        <v>0</v>
      </c>
    </row>
    <row r="43" spans="1:4" ht="19.5" customHeight="1">
      <c r="A43" s="71" t="s">
        <v>28</v>
      </c>
      <c r="B43" s="72"/>
      <c r="C43" s="13">
        <f>SUM(C44:C45)</f>
        <v>13561415.34</v>
      </c>
      <c r="D43" s="13">
        <f>SUM(D44:D45)</f>
        <v>1290035.06</v>
      </c>
    </row>
    <row r="44" spans="1:4" ht="19.5" customHeight="1">
      <c r="A44" s="66" t="s">
        <v>25</v>
      </c>
      <c r="B44" s="67"/>
      <c r="C44" s="8">
        <v>9858914.5</v>
      </c>
      <c r="D44" s="8">
        <v>663825.06</v>
      </c>
    </row>
    <row r="45" spans="1:4" ht="19.5" customHeight="1">
      <c r="A45" s="66" t="s">
        <v>29</v>
      </c>
      <c r="B45" s="67"/>
      <c r="C45" s="8">
        <v>3702500.84</v>
      </c>
      <c r="D45" s="8">
        <v>626210</v>
      </c>
    </row>
    <row r="46" spans="1:4" ht="19.5" customHeight="1">
      <c r="A46" s="71" t="s">
        <v>30</v>
      </c>
      <c r="B46" s="72"/>
      <c r="C46" s="13">
        <v>0</v>
      </c>
      <c r="D46" s="13">
        <v>0</v>
      </c>
    </row>
    <row r="47" spans="1:4" ht="19.5" customHeight="1">
      <c r="A47" s="66" t="s">
        <v>58</v>
      </c>
      <c r="B47" s="67"/>
      <c r="C47" s="13"/>
      <c r="D47" s="13"/>
    </row>
    <row r="48" spans="1:4" ht="19.5" customHeight="1">
      <c r="A48" s="66" t="s">
        <v>59</v>
      </c>
      <c r="B48" s="67"/>
      <c r="C48" s="13"/>
      <c r="D48" s="13"/>
    </row>
    <row r="49" spans="1:4" ht="19.5" customHeight="1">
      <c r="A49" s="58" t="s">
        <v>60</v>
      </c>
      <c r="B49" s="59"/>
      <c r="C49" s="14">
        <f>SUM(C43)</f>
        <v>13561415.34</v>
      </c>
      <c r="D49" s="14">
        <v>1290035.06</v>
      </c>
    </row>
    <row r="50" spans="1:4" ht="19.5" customHeight="1" thickBot="1">
      <c r="A50" s="74" t="s">
        <v>61</v>
      </c>
      <c r="B50" s="75"/>
      <c r="C50" s="17">
        <v>525060125.18</v>
      </c>
      <c r="D50" s="17">
        <v>269806000.8</v>
      </c>
    </row>
    <row r="51" spans="1:4" ht="15" customHeight="1" thickTop="1">
      <c r="A51" s="64"/>
      <c r="B51" s="65"/>
      <c r="C51" s="3"/>
      <c r="D51" s="3"/>
    </row>
    <row r="53" spans="1:4" ht="12.75">
      <c r="A53" s="68" t="s">
        <v>4</v>
      </c>
      <c r="B53" s="68"/>
      <c r="C53" s="68" t="s">
        <v>121</v>
      </c>
      <c r="D53" s="68"/>
    </row>
    <row r="54" spans="1:4" ht="12.75">
      <c r="A54" s="68" t="s">
        <v>8</v>
      </c>
      <c r="B54" s="68"/>
      <c r="C54" s="68" t="s">
        <v>7</v>
      </c>
      <c r="D54" s="68"/>
    </row>
    <row r="55" spans="1:2" ht="12.75">
      <c r="A55" s="68" t="s">
        <v>10</v>
      </c>
      <c r="B55" s="68"/>
    </row>
    <row r="58" spans="1:4" ht="12.75">
      <c r="A58" s="68" t="s">
        <v>5</v>
      </c>
      <c r="B58" s="68"/>
      <c r="C58" s="68" t="s">
        <v>36</v>
      </c>
      <c r="D58" s="68"/>
    </row>
    <row r="59" spans="1:4" ht="12.75">
      <c r="A59" s="68" t="s">
        <v>9</v>
      </c>
      <c r="B59" s="68"/>
      <c r="C59" s="68" t="s">
        <v>6</v>
      </c>
      <c r="D59" s="68"/>
    </row>
    <row r="60" spans="1:2" ht="12.75">
      <c r="A60" s="68" t="s">
        <v>11</v>
      </c>
      <c r="B60" s="68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 selectLockedCells="1"/>
  <mergeCells count="48">
    <mergeCell ref="A23:B23"/>
    <mergeCell ref="A24:B24"/>
    <mergeCell ref="A50:B50"/>
    <mergeCell ref="A46:B46"/>
    <mergeCell ref="A25:B25"/>
    <mergeCell ref="A38:B38"/>
    <mergeCell ref="A47:B47"/>
    <mergeCell ref="A48:B48"/>
    <mergeCell ref="A34:B34"/>
    <mergeCell ref="A43:B43"/>
    <mergeCell ref="A20:B20"/>
    <mergeCell ref="A10:B11"/>
    <mergeCell ref="A12:B12"/>
    <mergeCell ref="A14:B14"/>
    <mergeCell ref="A15:B15"/>
    <mergeCell ref="A16:B16"/>
    <mergeCell ref="A18:B18"/>
    <mergeCell ref="A19:B19"/>
    <mergeCell ref="C10:C11"/>
    <mergeCell ref="A13:B13"/>
    <mergeCell ref="C53:D53"/>
    <mergeCell ref="C54:D54"/>
    <mergeCell ref="A51:B51"/>
    <mergeCell ref="A26:B26"/>
    <mergeCell ref="A31:B31"/>
    <mergeCell ref="A32:B32"/>
    <mergeCell ref="A49:B49"/>
    <mergeCell ref="A33:B33"/>
    <mergeCell ref="A1:D1"/>
    <mergeCell ref="A2:D2"/>
    <mergeCell ref="A3:D3"/>
    <mergeCell ref="A39:B39"/>
    <mergeCell ref="A35:B35"/>
    <mergeCell ref="A37:B37"/>
    <mergeCell ref="A21:B21"/>
    <mergeCell ref="A22:B22"/>
    <mergeCell ref="A17:B17"/>
    <mergeCell ref="A9:D9"/>
    <mergeCell ref="A60:B60"/>
    <mergeCell ref="A55:B55"/>
    <mergeCell ref="C58:D58"/>
    <mergeCell ref="A59:B59"/>
    <mergeCell ref="C59:D59"/>
    <mergeCell ref="A44:B44"/>
    <mergeCell ref="A45:B45"/>
    <mergeCell ref="A58:B58"/>
    <mergeCell ref="A53:B53"/>
    <mergeCell ref="A54:B5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zoomScalePageLayoutView="0" workbookViewId="0" topLeftCell="A52">
      <selection activeCell="C78" sqref="C78:E78"/>
    </sheetView>
  </sheetViews>
  <sheetFormatPr defaultColWidth="9.140625" defaultRowHeight="12.75"/>
  <cols>
    <col min="1" max="1" width="57.7109375" style="1" customWidth="1"/>
    <col min="2" max="2" width="16.7109375" style="1" customWidth="1"/>
    <col min="3" max="3" width="18.7109375" style="1" customWidth="1"/>
    <col min="4" max="4" width="20.421875" style="1" customWidth="1"/>
    <col min="5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69" t="s">
        <v>37</v>
      </c>
      <c r="B1" s="69"/>
      <c r="C1" s="69"/>
      <c r="D1" s="69"/>
      <c r="E1" s="69"/>
      <c r="F1" s="69"/>
      <c r="G1" s="69"/>
      <c r="H1" s="69"/>
      <c r="I1" s="69"/>
    </row>
    <row r="2" spans="1:9" ht="18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9" ht="18">
      <c r="A3" s="70" t="s">
        <v>1</v>
      </c>
      <c r="B3" s="70"/>
      <c r="C3" s="70"/>
      <c r="D3" s="70"/>
      <c r="E3" s="70"/>
      <c r="F3" s="70"/>
      <c r="G3" s="70"/>
      <c r="H3" s="70"/>
      <c r="I3" s="70"/>
    </row>
    <row r="4" spans="1:5" ht="18">
      <c r="A4" s="6" t="s">
        <v>2</v>
      </c>
      <c r="B4" s="4"/>
      <c r="C4" s="5"/>
      <c r="D4" s="5"/>
      <c r="E4" s="5"/>
    </row>
    <row r="5" spans="1:5" ht="18">
      <c r="A5" s="6" t="s">
        <v>120</v>
      </c>
      <c r="B5" s="4"/>
      <c r="C5" s="5"/>
      <c r="D5" s="5"/>
      <c r="E5" s="5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57" t="s">
        <v>31</v>
      </c>
      <c r="B7" s="62"/>
      <c r="C7" s="62" t="s">
        <v>114</v>
      </c>
      <c r="D7" s="62" t="s">
        <v>115</v>
      </c>
      <c r="E7" s="62"/>
      <c r="F7" s="62"/>
      <c r="G7" s="62"/>
      <c r="H7" s="62"/>
      <c r="I7" s="81"/>
    </row>
    <row r="8" spans="1:9" ht="19.5" customHeight="1">
      <c r="A8" s="73"/>
      <c r="B8" s="63"/>
      <c r="C8" s="63"/>
      <c r="D8" s="101" t="s">
        <v>32</v>
      </c>
      <c r="E8" s="95" t="s">
        <v>75</v>
      </c>
      <c r="F8" s="101" t="s">
        <v>76</v>
      </c>
      <c r="G8" s="104" t="s">
        <v>77</v>
      </c>
      <c r="H8" s="63" t="s">
        <v>78</v>
      </c>
      <c r="I8" s="106"/>
    </row>
    <row r="9" spans="1:9" ht="19.5" customHeight="1">
      <c r="A9" s="73"/>
      <c r="B9" s="63"/>
      <c r="C9" s="63"/>
      <c r="D9" s="102"/>
      <c r="E9" s="103"/>
      <c r="F9" s="102"/>
      <c r="G9" s="105"/>
      <c r="H9" s="11" t="s">
        <v>79</v>
      </c>
      <c r="I9" s="12" t="s">
        <v>80</v>
      </c>
    </row>
    <row r="10" spans="1:9" ht="19.5" customHeight="1">
      <c r="A10" s="88" t="s">
        <v>63</v>
      </c>
      <c r="B10" s="89"/>
      <c r="C10" s="20">
        <f aca="true" t="shared" si="0" ref="C10:I10">SUM(C11:C13)</f>
        <v>472635827.19</v>
      </c>
      <c r="D10" s="20">
        <f t="shared" si="0"/>
        <v>302034291.77</v>
      </c>
      <c r="E10" s="20">
        <f t="shared" si="0"/>
        <v>216046745.38</v>
      </c>
      <c r="F10" s="20">
        <f t="shared" si="0"/>
        <v>203936940.15</v>
      </c>
      <c r="G10" s="20">
        <f t="shared" si="0"/>
        <v>15618663.73</v>
      </c>
      <c r="H10" s="20">
        <f t="shared" si="0"/>
        <v>5709474.51</v>
      </c>
      <c r="I10" s="25">
        <f t="shared" si="0"/>
        <v>5704145.01</v>
      </c>
    </row>
    <row r="11" spans="1:9" ht="19.5" customHeight="1">
      <c r="A11" s="86" t="s">
        <v>33</v>
      </c>
      <c r="B11" s="87"/>
      <c r="C11" s="21">
        <v>234120744.26</v>
      </c>
      <c r="D11" s="21">
        <v>109357928.9</v>
      </c>
      <c r="E11" s="21">
        <v>108854395.31</v>
      </c>
      <c r="F11" s="21">
        <v>104691366.93</v>
      </c>
      <c r="G11" s="21">
        <v>7585657.55</v>
      </c>
      <c r="H11" s="21">
        <v>0</v>
      </c>
      <c r="I11" s="22">
        <v>0</v>
      </c>
    </row>
    <row r="12" spans="1:9" ht="19.5" customHeight="1">
      <c r="A12" s="86" t="s">
        <v>64</v>
      </c>
      <c r="B12" s="87"/>
      <c r="C12" s="21">
        <v>5417300</v>
      </c>
      <c r="D12" s="21">
        <v>3633161.78</v>
      </c>
      <c r="E12" s="21">
        <v>2736917.32</v>
      </c>
      <c r="F12" s="21">
        <v>2736917.32</v>
      </c>
      <c r="G12" s="21">
        <v>0</v>
      </c>
      <c r="H12" s="21">
        <v>0</v>
      </c>
      <c r="I12" s="22">
        <v>0</v>
      </c>
    </row>
    <row r="13" spans="1:9" ht="19.5" customHeight="1">
      <c r="A13" s="86" t="s">
        <v>34</v>
      </c>
      <c r="B13" s="87"/>
      <c r="C13" s="21">
        <v>233097782.93</v>
      </c>
      <c r="D13" s="21">
        <v>189043201.09</v>
      </c>
      <c r="E13" s="21">
        <v>104455432.75</v>
      </c>
      <c r="F13" s="21">
        <v>96508655.9</v>
      </c>
      <c r="G13" s="21">
        <v>8033006.18</v>
      </c>
      <c r="H13" s="21">
        <v>5709474.51</v>
      </c>
      <c r="I13" s="22">
        <v>5704145.01</v>
      </c>
    </row>
    <row r="14" spans="1:9" ht="19.5" customHeight="1">
      <c r="A14" s="88" t="s">
        <v>65</v>
      </c>
      <c r="B14" s="89"/>
      <c r="C14" s="20">
        <f>C10-C12</f>
        <v>467218527.19</v>
      </c>
      <c r="D14" s="20">
        <f>D10-D12</f>
        <v>298401129.99</v>
      </c>
      <c r="E14" s="20">
        <f>E10-E12</f>
        <v>213309828.06</v>
      </c>
      <c r="F14" s="20">
        <f>F10-F12</f>
        <v>201200022.83</v>
      </c>
      <c r="G14" s="20">
        <f>G10-G12</f>
        <v>15618663.73</v>
      </c>
      <c r="H14" s="20">
        <v>5709474.51</v>
      </c>
      <c r="I14" s="25">
        <v>5704145.01</v>
      </c>
    </row>
    <row r="15" spans="1:9" ht="19.5" customHeight="1">
      <c r="A15" s="88" t="s">
        <v>66</v>
      </c>
      <c r="B15" s="89"/>
      <c r="C15" s="20">
        <f>SUM(C16+C17+C21)</f>
        <v>149667581.18</v>
      </c>
      <c r="D15" s="20">
        <v>67627708.29</v>
      </c>
      <c r="E15" s="20">
        <v>27919544.57</v>
      </c>
      <c r="F15" s="20">
        <v>27423081.66</v>
      </c>
      <c r="G15" s="20">
        <v>710906.48</v>
      </c>
      <c r="H15" s="20">
        <v>1208609.15</v>
      </c>
      <c r="I15" s="25">
        <v>1208609.15</v>
      </c>
    </row>
    <row r="16" spans="1:9" ht="19.5" customHeight="1">
      <c r="A16" s="82" t="s">
        <v>13</v>
      </c>
      <c r="B16" s="83"/>
      <c r="C16" s="13">
        <v>130534147.63</v>
      </c>
      <c r="D16" s="13">
        <v>50379807.16</v>
      </c>
      <c r="E16" s="13">
        <v>16162470.66</v>
      </c>
      <c r="F16" s="18">
        <v>15666007.75</v>
      </c>
      <c r="G16" s="18">
        <v>710906.48</v>
      </c>
      <c r="H16" s="18">
        <v>1208609.15</v>
      </c>
      <c r="I16" s="19">
        <v>1208609.15</v>
      </c>
    </row>
    <row r="17" spans="1:9" ht="19.5" customHeight="1">
      <c r="A17" s="82" t="s">
        <v>35</v>
      </c>
      <c r="B17" s="83"/>
      <c r="C17" s="18">
        <f aca="true" t="shared" si="1" ref="C17:I17">SUM(C18:C20)</f>
        <v>15512433.55</v>
      </c>
      <c r="D17" s="18">
        <v>15512433.55</v>
      </c>
      <c r="E17" s="18">
        <v>10021606.33</v>
      </c>
      <c r="F17" s="18">
        <v>10021606.33</v>
      </c>
      <c r="G17" s="18">
        <v>0</v>
      </c>
      <c r="H17" s="18">
        <f t="shared" si="1"/>
        <v>0</v>
      </c>
      <c r="I17" s="19">
        <f t="shared" si="1"/>
        <v>0</v>
      </c>
    </row>
    <row r="18" spans="1:9" ht="19.5" customHeight="1">
      <c r="A18" s="84" t="s">
        <v>67</v>
      </c>
      <c r="B18" s="85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15">
        <v>0</v>
      </c>
    </row>
    <row r="19" spans="1:9" ht="19.5" customHeight="1">
      <c r="A19" s="84" t="s">
        <v>68</v>
      </c>
      <c r="B19" s="85"/>
      <c r="C19" s="13">
        <v>0</v>
      </c>
      <c r="D19" s="13">
        <v>0</v>
      </c>
      <c r="E19" s="13">
        <v>0</v>
      </c>
      <c r="F19" s="8">
        <v>0</v>
      </c>
      <c r="G19" s="8">
        <v>0</v>
      </c>
      <c r="H19" s="8">
        <v>0</v>
      </c>
      <c r="I19" s="15">
        <v>0</v>
      </c>
    </row>
    <row r="20" spans="1:9" ht="19.5" customHeight="1">
      <c r="A20" s="84" t="s">
        <v>69</v>
      </c>
      <c r="B20" s="85"/>
      <c r="C20" s="8">
        <v>15512433.55</v>
      </c>
      <c r="D20" s="8">
        <v>15512433.55</v>
      </c>
      <c r="E20" s="8">
        <v>10021606.33</v>
      </c>
      <c r="F20" s="8">
        <v>10021606.33</v>
      </c>
      <c r="G20" s="8">
        <v>0</v>
      </c>
      <c r="H20" s="8">
        <v>0</v>
      </c>
      <c r="I20" s="15">
        <v>0</v>
      </c>
    </row>
    <row r="21" spans="1:9" ht="19.5" customHeight="1">
      <c r="A21" s="82" t="s">
        <v>70</v>
      </c>
      <c r="B21" s="83"/>
      <c r="C21" s="18">
        <v>3621000</v>
      </c>
      <c r="D21" s="18">
        <v>1735467.58</v>
      </c>
      <c r="E21" s="18">
        <v>1735467.58</v>
      </c>
      <c r="F21" s="18">
        <v>1735467.58</v>
      </c>
      <c r="G21" s="18">
        <v>0</v>
      </c>
      <c r="H21" s="18">
        <v>0</v>
      </c>
      <c r="I21" s="19">
        <v>0</v>
      </c>
    </row>
    <row r="22" spans="1:9" ht="19.5" customHeight="1">
      <c r="A22" s="79" t="s">
        <v>71</v>
      </c>
      <c r="B22" s="80"/>
      <c r="C22" s="14">
        <f aca="true" t="shared" si="2" ref="C22:I22">C15-C18-C19-C21</f>
        <v>146046581.18</v>
      </c>
      <c r="D22" s="14">
        <f t="shared" si="2"/>
        <v>65892240.71000001</v>
      </c>
      <c r="E22" s="14">
        <f t="shared" si="2"/>
        <v>26184076.990000002</v>
      </c>
      <c r="F22" s="14">
        <f t="shared" si="2"/>
        <v>25687614.08</v>
      </c>
      <c r="G22" s="14">
        <f t="shared" si="2"/>
        <v>710906.48</v>
      </c>
      <c r="H22" s="14">
        <f t="shared" si="2"/>
        <v>1208609.15</v>
      </c>
      <c r="I22" s="16">
        <f t="shared" si="2"/>
        <v>1208609.15</v>
      </c>
    </row>
    <row r="23" spans="1:9" ht="19.5" customHeight="1">
      <c r="A23" s="79" t="s">
        <v>72</v>
      </c>
      <c r="B23" s="80"/>
      <c r="C23" s="10">
        <v>4692478.54</v>
      </c>
      <c r="D23" s="23"/>
      <c r="E23" s="23"/>
      <c r="F23" s="26"/>
      <c r="G23" s="26"/>
      <c r="H23" s="24">
        <v>0</v>
      </c>
      <c r="I23" s="27">
        <v>0</v>
      </c>
    </row>
    <row r="24" spans="1:9" ht="19.5" customHeight="1">
      <c r="A24" s="79" t="s">
        <v>73</v>
      </c>
      <c r="B24" s="80"/>
      <c r="C24" s="14">
        <v>617957586.91</v>
      </c>
      <c r="D24" s="14">
        <v>364293370.7</v>
      </c>
      <c r="E24" s="14">
        <v>239493905.05</v>
      </c>
      <c r="F24" s="14">
        <v>226887636.91</v>
      </c>
      <c r="G24" s="14">
        <v>16329570.21</v>
      </c>
      <c r="H24" s="14">
        <v>6918083.66</v>
      </c>
      <c r="I24" s="16">
        <v>6912754.16</v>
      </c>
    </row>
    <row r="25" spans="1:9" ht="19.5" customHeight="1">
      <c r="A25" s="79" t="s">
        <v>74</v>
      </c>
      <c r="B25" s="80"/>
      <c r="C25" s="14"/>
      <c r="D25" s="14"/>
      <c r="E25" s="14"/>
      <c r="F25" s="14"/>
      <c r="G25" s="14"/>
      <c r="H25" s="14"/>
      <c r="I25" s="16">
        <v>19676039.52</v>
      </c>
    </row>
    <row r="26" spans="1:5" ht="15" customHeight="1">
      <c r="A26" s="64"/>
      <c r="B26" s="65"/>
      <c r="C26" s="3"/>
      <c r="D26" s="3"/>
      <c r="E26" s="3"/>
    </row>
    <row r="27" spans="1:5" ht="15" customHeight="1">
      <c r="A27" s="2"/>
      <c r="B27" s="3"/>
      <c r="C27" s="3"/>
      <c r="D27" s="3"/>
      <c r="E27" s="3"/>
    </row>
    <row r="28" spans="1:9" ht="19.5" customHeight="1">
      <c r="A28" s="93" t="s">
        <v>81</v>
      </c>
      <c r="B28" s="94"/>
      <c r="C28" s="94"/>
      <c r="D28" s="94"/>
      <c r="E28" s="95"/>
      <c r="F28" s="96" t="s">
        <v>12</v>
      </c>
      <c r="G28" s="97"/>
      <c r="H28" s="97"/>
      <c r="I28" s="98"/>
    </row>
    <row r="29" spans="1:9" ht="19.5" customHeight="1">
      <c r="A29" s="36" t="s">
        <v>82</v>
      </c>
      <c r="B29" s="37"/>
      <c r="C29" s="37"/>
      <c r="D29" s="37"/>
      <c r="E29" s="38"/>
      <c r="F29" s="76">
        <v>-81484550</v>
      </c>
      <c r="G29" s="77"/>
      <c r="H29" s="77"/>
      <c r="I29" s="78"/>
    </row>
    <row r="30" spans="1:5" ht="15" customHeight="1">
      <c r="A30" s="2"/>
      <c r="B30" s="3"/>
      <c r="C30" s="3"/>
      <c r="D30" s="3"/>
      <c r="E30" s="3"/>
    </row>
    <row r="31" spans="1:5" ht="15" customHeight="1">
      <c r="A31" s="2"/>
      <c r="B31" s="3"/>
      <c r="C31" s="3"/>
      <c r="D31" s="3"/>
      <c r="E31" s="3"/>
    </row>
    <row r="32" spans="1:9" ht="15" customHeight="1">
      <c r="A32" s="94" t="s">
        <v>83</v>
      </c>
      <c r="B32" s="94"/>
      <c r="C32" s="94"/>
      <c r="D32" s="94"/>
      <c r="E32" s="95"/>
      <c r="F32" s="96" t="s">
        <v>116</v>
      </c>
      <c r="G32" s="97"/>
      <c r="H32" s="97"/>
      <c r="I32" s="98"/>
    </row>
    <row r="33" spans="1:9" ht="24" customHeight="1">
      <c r="A33" s="107"/>
      <c r="B33" s="107"/>
      <c r="C33" s="107"/>
      <c r="D33" s="107"/>
      <c r="E33" s="108"/>
      <c r="F33" s="96" t="s">
        <v>86</v>
      </c>
      <c r="G33" s="97"/>
      <c r="H33" s="97"/>
      <c r="I33" s="98"/>
    </row>
    <row r="34" spans="1:9" ht="15" customHeight="1">
      <c r="A34" s="39" t="s">
        <v>84</v>
      </c>
      <c r="B34" s="3"/>
      <c r="C34" s="3"/>
      <c r="D34" s="3"/>
      <c r="E34" s="3"/>
      <c r="F34" s="109">
        <v>715474.76</v>
      </c>
      <c r="G34" s="110"/>
      <c r="H34" s="110"/>
      <c r="I34" s="111"/>
    </row>
    <row r="35" spans="1:9" ht="15" customHeight="1">
      <c r="A35" s="39" t="s">
        <v>85</v>
      </c>
      <c r="B35" s="3"/>
      <c r="C35" s="3"/>
      <c r="D35" s="3"/>
      <c r="E35" s="3"/>
      <c r="F35" s="109">
        <v>2736917.32</v>
      </c>
      <c r="G35" s="110"/>
      <c r="H35" s="110"/>
      <c r="I35" s="111"/>
    </row>
    <row r="36" spans="1:5" ht="15" customHeight="1">
      <c r="A36" s="2"/>
      <c r="B36" s="3"/>
      <c r="C36" s="3"/>
      <c r="D36" s="3"/>
      <c r="E36" s="3"/>
    </row>
    <row r="37" spans="1:9" ht="15" customHeight="1">
      <c r="A37" s="40" t="s">
        <v>87</v>
      </c>
      <c r="B37" s="41"/>
      <c r="C37" s="41"/>
      <c r="D37" s="41"/>
      <c r="E37" s="41"/>
      <c r="F37" s="90">
        <v>17654596.96</v>
      </c>
      <c r="G37" s="91"/>
      <c r="H37" s="91"/>
      <c r="I37" s="92"/>
    </row>
    <row r="38" spans="1:5" ht="15" customHeight="1">
      <c r="A38" s="2"/>
      <c r="B38" s="3"/>
      <c r="C38" s="3"/>
      <c r="D38" s="3"/>
      <c r="E38" s="3"/>
    </row>
    <row r="39" spans="1:5" ht="15" customHeight="1">
      <c r="A39" s="2"/>
      <c r="B39" s="3"/>
      <c r="C39" s="3"/>
      <c r="D39" s="3"/>
      <c r="E39" s="3"/>
    </row>
    <row r="40" spans="1:9" ht="19.5" customHeight="1">
      <c r="A40" s="93" t="s">
        <v>88</v>
      </c>
      <c r="B40" s="94"/>
      <c r="C40" s="94"/>
      <c r="D40" s="94"/>
      <c r="E40" s="95"/>
      <c r="F40" s="96" t="s">
        <v>12</v>
      </c>
      <c r="G40" s="97"/>
      <c r="H40" s="97"/>
      <c r="I40" s="98"/>
    </row>
    <row r="41" spans="1:9" ht="19.5" customHeight="1">
      <c r="A41" s="36" t="s">
        <v>82</v>
      </c>
      <c r="B41" s="37"/>
      <c r="C41" s="37"/>
      <c r="D41" s="37"/>
      <c r="E41" s="38"/>
      <c r="F41" s="76">
        <v>-86901850</v>
      </c>
      <c r="G41" s="77"/>
      <c r="H41" s="77"/>
      <c r="I41" s="78"/>
    </row>
    <row r="42" spans="1:5" ht="15" customHeight="1">
      <c r="A42" s="2"/>
      <c r="B42" s="3"/>
      <c r="C42" s="3"/>
      <c r="D42" s="3"/>
      <c r="E42" s="3"/>
    </row>
    <row r="43" ht="15" customHeight="1">
      <c r="E43" s="3"/>
    </row>
    <row r="44" spans="1:5" ht="15" customHeight="1" thickBot="1">
      <c r="A44" s="93" t="s">
        <v>89</v>
      </c>
      <c r="B44" s="94"/>
      <c r="C44" s="94"/>
      <c r="D44" s="94"/>
      <c r="E44" s="3"/>
    </row>
    <row r="45" spans="1:5" ht="15" customHeight="1" thickTop="1">
      <c r="A45" s="57" t="s">
        <v>90</v>
      </c>
      <c r="B45" s="62"/>
      <c r="C45" s="99" t="s">
        <v>91</v>
      </c>
      <c r="D45" s="100"/>
      <c r="E45" s="3"/>
    </row>
    <row r="46" spans="1:5" ht="15" customHeight="1">
      <c r="A46" s="73"/>
      <c r="B46" s="63"/>
      <c r="C46" s="42" t="s">
        <v>117</v>
      </c>
      <c r="D46" s="34" t="s">
        <v>118</v>
      </c>
      <c r="E46" s="3"/>
    </row>
    <row r="47" spans="1:5" ht="15" customHeight="1">
      <c r="A47" s="58" t="s">
        <v>92</v>
      </c>
      <c r="B47" s="59"/>
      <c r="C47" s="10">
        <v>52550889.25</v>
      </c>
      <c r="D47" s="10">
        <v>57854361.87</v>
      </c>
      <c r="E47" s="3"/>
    </row>
    <row r="48" spans="1:5" ht="15" customHeight="1">
      <c r="A48" s="71" t="s">
        <v>93</v>
      </c>
      <c r="B48" s="72"/>
      <c r="C48" s="13">
        <v>28838153.15</v>
      </c>
      <c r="D48" s="13">
        <v>67109987.94</v>
      </c>
      <c r="E48" s="3"/>
    </row>
    <row r="49" spans="1:5" ht="15" customHeight="1">
      <c r="A49" s="66" t="s">
        <v>94</v>
      </c>
      <c r="B49" s="67"/>
      <c r="C49" s="8">
        <v>28753222.03</v>
      </c>
      <c r="D49" s="8">
        <v>66949272.48</v>
      </c>
      <c r="E49" s="3"/>
    </row>
    <row r="50" spans="1:5" ht="15" customHeight="1">
      <c r="A50" s="66" t="s">
        <v>95</v>
      </c>
      <c r="B50" s="67"/>
      <c r="C50" s="8">
        <v>45082792.24</v>
      </c>
      <c r="D50" s="8">
        <v>66954601.98</v>
      </c>
      <c r="E50" s="3"/>
    </row>
    <row r="51" spans="1:5" ht="15" customHeight="1">
      <c r="A51" s="66" t="s">
        <v>96</v>
      </c>
      <c r="B51" s="67"/>
      <c r="C51" s="8">
        <v>16329570.21</v>
      </c>
      <c r="D51" s="8">
        <v>5329.5</v>
      </c>
      <c r="E51" s="3"/>
    </row>
    <row r="52" spans="1:5" ht="15" customHeight="1">
      <c r="A52" s="66" t="s">
        <v>97</v>
      </c>
      <c r="B52" s="67"/>
      <c r="C52" s="8">
        <v>84931.12</v>
      </c>
      <c r="D52" s="8">
        <v>160715.46</v>
      </c>
      <c r="E52" s="3"/>
    </row>
    <row r="53" spans="1:5" ht="15" customHeight="1">
      <c r="A53" s="66" t="s">
        <v>98</v>
      </c>
      <c r="B53" s="67"/>
      <c r="C53" s="43">
        <v>23712736.1</v>
      </c>
      <c r="D53" s="8">
        <v>-9255626.07</v>
      </c>
      <c r="E53" s="3"/>
    </row>
    <row r="54" spans="1:5" ht="15" customHeight="1">
      <c r="A54" s="58" t="s">
        <v>99</v>
      </c>
      <c r="B54" s="59"/>
      <c r="C54" s="10"/>
      <c r="D54" s="10">
        <v>32968362.17</v>
      </c>
      <c r="E54" s="3"/>
    </row>
    <row r="55" spans="1:5" ht="15" customHeight="1">
      <c r="A55" s="2"/>
      <c r="B55" s="3"/>
      <c r="C55" s="3"/>
      <c r="D55" s="3"/>
      <c r="E55" s="3"/>
    </row>
    <row r="56" spans="1:5" ht="13.5" customHeight="1">
      <c r="A56" s="2"/>
      <c r="B56" s="3"/>
      <c r="C56" s="3"/>
      <c r="D56" s="3"/>
      <c r="E56" s="3"/>
    </row>
    <row r="57" spans="1:10" s="44" customFormat="1" ht="12.75" hidden="1">
      <c r="A57" s="49"/>
      <c r="C57" s="52"/>
      <c r="D57" s="52"/>
      <c r="E57" s="52"/>
      <c r="F57" s="52"/>
      <c r="G57" s="52"/>
      <c r="H57" s="52"/>
      <c r="J57" s="45"/>
    </row>
    <row r="58" spans="1:10" s="44" customFormat="1" ht="28.5" customHeight="1">
      <c r="A58" s="114" t="s">
        <v>100</v>
      </c>
      <c r="B58" s="107"/>
      <c r="C58" s="107"/>
      <c r="D58" s="108"/>
      <c r="E58" s="114" t="s">
        <v>119</v>
      </c>
      <c r="F58" s="107"/>
      <c r="G58" s="107"/>
      <c r="H58" s="107"/>
      <c r="J58" s="45"/>
    </row>
    <row r="59" spans="1:10" s="44" customFormat="1" ht="12.75">
      <c r="A59" s="49"/>
      <c r="B59" s="52"/>
      <c r="C59" s="52"/>
      <c r="D59" s="52"/>
      <c r="E59" s="52"/>
      <c r="F59" s="52"/>
      <c r="G59" s="52"/>
      <c r="H59" s="52"/>
      <c r="J59" s="45"/>
    </row>
    <row r="60" spans="1:10" s="44" customFormat="1" ht="12.75">
      <c r="A60" s="50" t="s">
        <v>101</v>
      </c>
      <c r="B60" s="46"/>
      <c r="C60" s="46"/>
      <c r="D60" s="51"/>
      <c r="E60" s="109">
        <v>16324240.71</v>
      </c>
      <c r="F60" s="110"/>
      <c r="G60" s="110"/>
      <c r="H60" s="111"/>
      <c r="J60" s="45"/>
    </row>
    <row r="61" spans="1:10" s="44" customFormat="1" ht="12.75">
      <c r="A61" s="50" t="s">
        <v>102</v>
      </c>
      <c r="B61" s="46"/>
      <c r="C61" s="46"/>
      <c r="D61" s="51"/>
      <c r="E61" s="109">
        <v>0</v>
      </c>
      <c r="F61" s="110"/>
      <c r="G61" s="110"/>
      <c r="H61" s="111" t="e">
        <f>#REF!</f>
        <v>#REF!</v>
      </c>
      <c r="J61" s="45"/>
    </row>
    <row r="62" spans="1:10" s="44" customFormat="1" ht="12.75">
      <c r="A62" s="50" t="s">
        <v>103</v>
      </c>
      <c r="B62" s="46"/>
      <c r="C62" s="46"/>
      <c r="D62" s="51"/>
      <c r="E62" s="109">
        <v>735456</v>
      </c>
      <c r="F62" s="110"/>
      <c r="G62" s="110"/>
      <c r="H62" s="111">
        <f>367638.32+510746.23</f>
        <v>878384.55</v>
      </c>
      <c r="J62" s="45"/>
    </row>
    <row r="63" spans="1:10" s="44" customFormat="1" ht="12.75">
      <c r="A63" s="50" t="s">
        <v>104</v>
      </c>
      <c r="B63" s="46"/>
      <c r="C63" s="46"/>
      <c r="D63" s="51"/>
      <c r="E63" s="109">
        <v>0</v>
      </c>
      <c r="F63" s="110"/>
      <c r="G63" s="110"/>
      <c r="H63" s="111">
        <v>0</v>
      </c>
      <c r="J63" s="45"/>
    </row>
    <row r="64" spans="1:10" s="44" customFormat="1" ht="24" customHeight="1">
      <c r="A64" s="58" t="s">
        <v>105</v>
      </c>
      <c r="B64" s="59"/>
      <c r="C64" s="53"/>
      <c r="D64" s="53"/>
      <c r="E64" s="115">
        <v>17379577.46</v>
      </c>
      <c r="F64" s="116"/>
      <c r="G64" s="116"/>
      <c r="H64" s="117" t="e">
        <f>H55-E60-H61+H62+H63</f>
        <v>#REF!</v>
      </c>
      <c r="J64" s="45"/>
    </row>
    <row r="65" spans="1:10" s="44" customFormat="1" ht="12.75">
      <c r="A65" s="46"/>
      <c r="B65" s="46"/>
      <c r="C65" s="46"/>
      <c r="D65" s="46"/>
      <c r="E65" s="46"/>
      <c r="F65" s="46"/>
      <c r="G65" s="46"/>
      <c r="H65" s="46"/>
      <c r="J65" s="45"/>
    </row>
    <row r="66" spans="1:10" s="44" customFormat="1" ht="19.5" customHeight="1">
      <c r="A66" s="58" t="s">
        <v>106</v>
      </c>
      <c r="B66" s="59"/>
      <c r="C66" s="49"/>
      <c r="D66" s="49"/>
      <c r="E66" s="115">
        <v>19401020.02</v>
      </c>
      <c r="F66" s="116"/>
      <c r="G66" s="116"/>
      <c r="H66" s="117" t="e">
        <f>H57-E62-H63+H64+H65</f>
        <v>#REF!</v>
      </c>
      <c r="J66" s="45"/>
    </row>
    <row r="67" spans="1:10" s="44" customFormat="1" ht="12.75">
      <c r="A67" s="54"/>
      <c r="B67" s="46"/>
      <c r="C67" s="46"/>
      <c r="D67" s="46"/>
      <c r="E67" s="46"/>
      <c r="F67" s="46"/>
      <c r="G67" s="46"/>
      <c r="H67" s="46"/>
      <c r="J67" s="45"/>
    </row>
    <row r="68" spans="1:10" s="44" customFormat="1" ht="12.75">
      <c r="A68" s="114" t="s">
        <v>107</v>
      </c>
      <c r="B68" s="107"/>
      <c r="C68" s="107"/>
      <c r="D68" s="107"/>
      <c r="E68" s="114" t="s">
        <v>108</v>
      </c>
      <c r="F68" s="107"/>
      <c r="G68" s="107"/>
      <c r="H68" s="107"/>
      <c r="J68" s="45"/>
    </row>
    <row r="69" spans="1:10" s="44" customFormat="1" ht="12.75">
      <c r="A69" s="114"/>
      <c r="B69" s="107"/>
      <c r="C69" s="107"/>
      <c r="D69" s="107"/>
      <c r="E69" s="114"/>
      <c r="F69" s="107"/>
      <c r="G69" s="107"/>
      <c r="H69" s="107"/>
      <c r="J69" s="45"/>
    </row>
    <row r="70" spans="1:10" s="44" customFormat="1" ht="12.75">
      <c r="A70" s="50" t="s">
        <v>109</v>
      </c>
      <c r="B70" s="113">
        <f>B71+B72</f>
        <v>0</v>
      </c>
      <c r="C70" s="113"/>
      <c r="D70" s="113"/>
      <c r="E70" s="113"/>
      <c r="F70" s="113"/>
      <c r="G70" s="113"/>
      <c r="H70" s="113"/>
      <c r="J70" s="45"/>
    </row>
    <row r="71" spans="1:10" s="44" customFormat="1" ht="21" customHeight="1">
      <c r="A71" s="50" t="s">
        <v>110</v>
      </c>
      <c r="B71" s="112">
        <v>0</v>
      </c>
      <c r="C71" s="112"/>
      <c r="D71" s="112"/>
      <c r="E71" s="112"/>
      <c r="F71" s="112"/>
      <c r="G71" s="112"/>
      <c r="H71" s="112"/>
      <c r="J71" s="45"/>
    </row>
    <row r="72" spans="1:10" s="44" customFormat="1" ht="12.75">
      <c r="A72" s="50" t="s">
        <v>111</v>
      </c>
      <c r="B72" s="112">
        <v>0</v>
      </c>
      <c r="C72" s="112"/>
      <c r="D72" s="112"/>
      <c r="E72" s="112"/>
      <c r="F72" s="112"/>
      <c r="G72" s="112"/>
      <c r="H72" s="112"/>
      <c r="J72" s="45"/>
    </row>
    <row r="73" spans="1:10" s="44" customFormat="1" ht="12.75">
      <c r="A73" s="10" t="s">
        <v>112</v>
      </c>
      <c r="B73" s="112">
        <v>0</v>
      </c>
      <c r="C73" s="112"/>
      <c r="D73" s="112"/>
      <c r="E73" s="112"/>
      <c r="F73" s="112"/>
      <c r="G73" s="112"/>
      <c r="H73" s="112"/>
      <c r="J73" s="45"/>
    </row>
    <row r="74" spans="1:10" s="44" customFormat="1" ht="12.75">
      <c r="A74" s="55"/>
      <c r="B74" s="47"/>
      <c r="C74" s="47"/>
      <c r="D74" s="47"/>
      <c r="E74" s="47"/>
      <c r="F74" s="47"/>
      <c r="G74" s="47"/>
      <c r="H74" s="47"/>
      <c r="J74" s="45"/>
    </row>
    <row r="75" spans="1:10" s="44" customFormat="1" ht="12.75">
      <c r="A75" s="56"/>
      <c r="B75" s="47"/>
      <c r="C75" s="47"/>
      <c r="D75" s="47"/>
      <c r="E75" s="47"/>
      <c r="F75" s="47"/>
      <c r="G75" s="47"/>
      <c r="H75" s="47"/>
      <c r="J75" s="45"/>
    </row>
    <row r="76" spans="1:10" s="44" customFormat="1" ht="15">
      <c r="A76" s="48"/>
      <c r="B76" s="48"/>
      <c r="C76" s="48"/>
      <c r="D76" s="48"/>
      <c r="E76" s="48"/>
      <c r="F76" s="48"/>
      <c r="G76" s="48"/>
      <c r="H76" s="48"/>
      <c r="J76" s="45"/>
    </row>
    <row r="77" spans="1:5" ht="15" customHeight="1">
      <c r="A77" s="2"/>
      <c r="B77" s="3"/>
      <c r="C77" s="3"/>
      <c r="D77" s="3"/>
      <c r="E77" s="3"/>
    </row>
    <row r="78" spans="1:9" ht="15" customHeight="1">
      <c r="A78" s="68" t="s">
        <v>4</v>
      </c>
      <c r="B78" s="68"/>
      <c r="C78" s="68" t="s">
        <v>5</v>
      </c>
      <c r="D78" s="68"/>
      <c r="E78" s="68"/>
      <c r="F78" s="68" t="s">
        <v>121</v>
      </c>
      <c r="G78" s="68"/>
      <c r="H78" s="68" t="s">
        <v>36</v>
      </c>
      <c r="I78" s="68"/>
    </row>
    <row r="79" spans="1:9" ht="12.75">
      <c r="A79" s="68" t="s">
        <v>8</v>
      </c>
      <c r="B79" s="68"/>
      <c r="C79" s="68" t="s">
        <v>9</v>
      </c>
      <c r="D79" s="68"/>
      <c r="E79" s="68"/>
      <c r="F79" s="68" t="s">
        <v>7</v>
      </c>
      <c r="G79" s="68"/>
      <c r="H79" s="68" t="s">
        <v>6</v>
      </c>
      <c r="I79" s="68"/>
    </row>
    <row r="80" spans="1:5" ht="12.75">
      <c r="A80" s="68" t="s">
        <v>10</v>
      </c>
      <c r="B80" s="68"/>
      <c r="C80" s="68" t="s">
        <v>11</v>
      </c>
      <c r="D80" s="68"/>
      <c r="E80" s="68"/>
    </row>
    <row r="82" ht="19.5" customHeight="1"/>
    <row r="83" ht="19.5" customHeight="1"/>
    <row r="84" spans="7:9" ht="15" customHeight="1">
      <c r="G84" s="68"/>
      <c r="H84" s="68"/>
      <c r="I84" s="68"/>
    </row>
    <row r="85" spans="7:9" ht="15" customHeight="1">
      <c r="G85" s="68"/>
      <c r="H85" s="68"/>
      <c r="I85" s="68"/>
    </row>
    <row r="86" spans="1:9" ht="15" customHeight="1">
      <c r="A86" s="7"/>
      <c r="B86" s="7"/>
      <c r="C86" s="7"/>
      <c r="G86" s="68"/>
      <c r="H86" s="68"/>
      <c r="I86" s="6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selectLockedCells="1"/>
  <mergeCells count="80">
    <mergeCell ref="A58:D58"/>
    <mergeCell ref="E58:H58"/>
    <mergeCell ref="E60:H60"/>
    <mergeCell ref="E61:H61"/>
    <mergeCell ref="E62:H62"/>
    <mergeCell ref="E63:H63"/>
    <mergeCell ref="A64:B64"/>
    <mergeCell ref="B71:H71"/>
    <mergeCell ref="E64:H64"/>
    <mergeCell ref="A66:B66"/>
    <mergeCell ref="E66:H66"/>
    <mergeCell ref="B72:H72"/>
    <mergeCell ref="B73:H73"/>
    <mergeCell ref="B70:H70"/>
    <mergeCell ref="E68:H69"/>
    <mergeCell ref="A68:D69"/>
    <mergeCell ref="A51:B51"/>
    <mergeCell ref="A52:B52"/>
    <mergeCell ref="A53:B53"/>
    <mergeCell ref="A54:B54"/>
    <mergeCell ref="F33:I33"/>
    <mergeCell ref="A32:E33"/>
    <mergeCell ref="F34:I34"/>
    <mergeCell ref="F35:I35"/>
    <mergeCell ref="F32:I32"/>
    <mergeCell ref="F8:F9"/>
    <mergeCell ref="G8:G9"/>
    <mergeCell ref="A28:E28"/>
    <mergeCell ref="F28:I28"/>
    <mergeCell ref="H8:I8"/>
    <mergeCell ref="A12:B12"/>
    <mergeCell ref="A78:B78"/>
    <mergeCell ref="C80:E80"/>
    <mergeCell ref="D8:D9"/>
    <mergeCell ref="E8:E9"/>
    <mergeCell ref="A49:B49"/>
    <mergeCell ref="A50:B50"/>
    <mergeCell ref="A80:B80"/>
    <mergeCell ref="A17:B17"/>
    <mergeCell ref="A10:B10"/>
    <mergeCell ref="A11:B11"/>
    <mergeCell ref="F37:I37"/>
    <mergeCell ref="A40:E40"/>
    <mergeCell ref="F40:I40"/>
    <mergeCell ref="A48:B48"/>
    <mergeCell ref="F41:I41"/>
    <mergeCell ref="A45:B46"/>
    <mergeCell ref="A47:B47"/>
    <mergeCell ref="A44:D44"/>
    <mergeCell ref="C45:D45"/>
    <mergeCell ref="G84:I84"/>
    <mergeCell ref="G85:I85"/>
    <mergeCell ref="G86:I86"/>
    <mergeCell ref="A1:I1"/>
    <mergeCell ref="A2:I2"/>
    <mergeCell ref="A3:I3"/>
    <mergeCell ref="A14:B14"/>
    <mergeCell ref="A7:B9"/>
    <mergeCell ref="A15:B15"/>
    <mergeCell ref="A16:B16"/>
    <mergeCell ref="D7:I7"/>
    <mergeCell ref="A26:B26"/>
    <mergeCell ref="A21:B21"/>
    <mergeCell ref="A22:B22"/>
    <mergeCell ref="A23:B23"/>
    <mergeCell ref="A18:B18"/>
    <mergeCell ref="A19:B19"/>
    <mergeCell ref="A20:B20"/>
    <mergeCell ref="C7:C9"/>
    <mergeCell ref="A13:B13"/>
    <mergeCell ref="F29:I29"/>
    <mergeCell ref="A79:B79"/>
    <mergeCell ref="A24:B24"/>
    <mergeCell ref="A25:B25"/>
    <mergeCell ref="C78:E78"/>
    <mergeCell ref="C79:E79"/>
    <mergeCell ref="H78:I78"/>
    <mergeCell ref="H79:I79"/>
    <mergeCell ref="F78:G78"/>
    <mergeCell ref="F79:G79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2015-10-08T19:21:32Z</cp:lastPrinted>
  <dcterms:created xsi:type="dcterms:W3CDTF">2013-05-15T13:44:41Z</dcterms:created>
  <dcterms:modified xsi:type="dcterms:W3CDTF">2019-07-30T11:48:23Z</dcterms:modified>
  <cp:category/>
  <cp:version/>
  <cp:contentType/>
  <cp:contentStatus/>
</cp:coreProperties>
</file>