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3º Bim" sheetId="1" r:id="rId1"/>
    <sheet name="Dem. Saude - Despesas- 3º Bim" sheetId="2" r:id="rId2"/>
    <sheet name="Dem. Saude - restos pagar- 3º B" sheetId="3" r:id="rId3"/>
  </sheets>
  <definedNames>
    <definedName name="_xlfn.SUMIFS" hidden="1">#NAME?</definedName>
    <definedName name="_xlnm.Print_Area" localSheetId="1">'Dem. Saude - Despesas- 3º Bim'!$A$1:$E$21</definedName>
    <definedName name="_xlnm.Print_Area" localSheetId="0">'Dem. Saude - Receitas - 3º Bim'!$A$1:$F$67</definedName>
    <definedName name="_xlnm.Print_Area" localSheetId="2">'Dem. Saude - restos pagar- 3º B'!$A$1:$E$16</definedName>
    <definedName name="Z_FED31D73_12BC_4C9A_9468_72952A34E245_.wvu.PrintArea" localSheetId="1" hidden="1">'Dem. Saude - Despesas- 3º Bim'!$A$1:$E$21</definedName>
    <definedName name="Z_FED31D73_12BC_4C9A_9468_72952A34E245_.wvu.PrintArea" localSheetId="0" hidden="1">'Dem. Saude - Receitas - 3º Bim'!$A$1:$F$67</definedName>
    <definedName name="Z_FED31D73_12BC_4C9A_9468_72952A34E245_.wvu.PrintArea" localSheetId="2" hidden="1">'Dem. Saude - restos pagar- 3º B'!$A$1:$E$16</definedName>
  </definedNames>
  <calcPr fullCalcOnLoad="1"/>
</workbook>
</file>

<file path=xl/sharedStrings.xml><?xml version="1.0" encoding="utf-8"?>
<sst xmlns="http://schemas.openxmlformats.org/spreadsheetml/2006/main" count="181" uniqueCount="135">
  <si>
    <t>MUNICÍPIO DE ATIBAIA</t>
  </si>
  <si>
    <t>Despesas Liquidadas</t>
  </si>
  <si>
    <t>Antonia Aparecida Cintra</t>
  </si>
  <si>
    <t>Rita de Cássia G. e Martins</t>
  </si>
  <si>
    <t>Gerente da Div. de Controladoria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</si>
  <si>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</si>
  <si>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</si>
  <si>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</si>
  <si>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</si>
  <si>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</si>
  <si>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</si>
  <si>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</si>
  <si>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</si>
  <si>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</si>
  <si>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</si>
  <si>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</si>
  <si>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</si>
  <si>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</si>
  <si>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</si>
  <si>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</si>
  <si>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</si>
  <si>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</si>
  <si>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</si>
  <si>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</si>
  <si>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</si>
  <si>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</si>
  <si>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</si>
  <si>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</si>
  <si>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</si>
  <si>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</si>
  <si>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</si>
  <si>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</si>
  <si>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</si>
  <si>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</si>
  <si>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</si>
  <si>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</si>
  <si>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</si>
  <si>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</si>
  <si>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</si>
  <si>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</si>
  <si>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</si>
  <si>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</si>
  <si>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</si>
  <si>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</si>
  <si>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</si>
  <si>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</si>
  <si>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</si>
  <si>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</si>
  <si>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</si>
  <si>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</si>
  <si>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</si>
  <si>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</si>
  <si>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</si>
  <si>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</si>
  <si>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</si>
  <si>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</si>
  <si>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</si>
  <si>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</si>
  <si>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</si>
  <si>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</si>
  <si>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</si>
  <si>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</si>
  <si>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</si>
  <si>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</si>
  <si>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</si>
  <si>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</si>
  <si>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</si>
  <si>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</si>
  <si>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</si>
  <si>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</si>
  <si>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</si>
  <si>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</si>
  <si>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</si>
  <si>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</si>
  <si>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</si>
  <si>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</si>
  <si>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</si>
  <si>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</si>
  <si>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</si>
  <si>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</si>
  <si>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</si>
  <si>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</si>
  <si>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</si>
  <si>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</si>
  <si>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</si>
  <si>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</si>
  <si>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</si>
  <si>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</si>
  <si>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</si>
  <si>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</si>
  <si>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</si>
  <si>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</si>
  <si>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</si>
  <si>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</si>
  <si>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</si>
  <si>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</si>
  <si>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</si>
  <si>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</si>
  <si>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</si>
  <si>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</si>
  <si>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</si>
  <si>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</si>
  <si>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</si>
  <si>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</si>
  <si>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</si>
  <si>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</si>
  <si>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</si>
  <si>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</si>
  <si>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</si>
  <si>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</si>
  <si>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</si>
  <si>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</si>
  <si>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</si>
  <si>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</si>
  <si>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</si>
  <si>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</si>
  <si>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</si>
  <si>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</si>
  <si>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</si>
  <si>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</si>
  <si>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</si>
  <si>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</si>
  <si>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</si>
  <si>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</si>
  <si>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</si>
  <si>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Restos a Pagar Cancelados ou Prescritos em 2018</t>
  </si>
  <si>
    <t>Diferença de limite não cumprido em 2017</t>
  </si>
  <si>
    <t>Inscritos em 2019</t>
  </si>
  <si>
    <t>Inscritos em Exercícios anteriores a 2015</t>
  </si>
  <si>
    <t>Restos a Pagar Cancelados ou Prescritos em 2019</t>
  </si>
  <si>
    <t>Restos a Pagar Cancelados ou Prescritos em exercícios Anteriores a 2015</t>
  </si>
  <si>
    <t>Diferença de limite não cumprido em 2018</t>
  </si>
  <si>
    <t>Diferença de limite não cumprido em Exercícios Anteriores a 2014</t>
  </si>
  <si>
    <t>3º BIMESTRE DE 2019</t>
  </si>
  <si>
    <t>Adauto Batista de Oliveira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</si>
</sst>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horizontal="left" vertical="center" indent="1"/>
      <protection hidden="1"/>
    </xf>
    <xf numFmtId="0" fontId="26" fillId="0" borderId="0" xfId="0" applyFont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4" fillId="0" borderId="10" xfId="53" applyNumberFormat="1" applyFont="1" applyFill="1" applyBorder="1" applyAlignment="1" applyProtection="1">
      <alignment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5" fillId="0" borderId="12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30" fillId="0" borderId="0" xfId="53" applyFont="1" applyBorder="1" applyAlignment="1" applyProtection="1">
      <alignment vertical="center"/>
      <protection hidden="1"/>
    </xf>
    <xf numFmtId="0" fontId="4" fillId="0" borderId="13" xfId="53" applyFont="1" applyFill="1" applyBorder="1" applyAlignment="1" applyProtection="1">
      <alignment horizontal="left" vertical="center" wrapText="1" indent="1"/>
      <protection hidden="1"/>
    </xf>
    <xf numFmtId="0" fontId="4" fillId="0" borderId="14" xfId="53" applyFont="1" applyFill="1" applyBorder="1" applyAlignment="1" applyProtection="1">
      <alignment horizontal="left" vertical="center" wrapText="1" indent="1"/>
      <protection hidden="1"/>
    </xf>
    <xf numFmtId="171" fontId="6" fillId="0" borderId="10" xfId="53" applyNumberFormat="1" applyFont="1" applyBorder="1" applyAlignment="1" applyProtection="1">
      <alignment horizontal="left" vertical="center" indent="2"/>
      <protection hidden="1"/>
    </xf>
    <xf numFmtId="8" fontId="30" fillId="0" borderId="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4" fillId="0" borderId="10" xfId="53" applyNumberFormat="1" applyFont="1" applyBorder="1" applyAlignment="1" applyProtection="1">
      <alignment vertical="center"/>
      <protection hidden="1"/>
    </xf>
    <xf numFmtId="0" fontId="27" fillId="14" borderId="15" xfId="53" applyFont="1" applyFill="1" applyBorder="1" applyAlignment="1" applyProtection="1">
      <alignment vertical="center"/>
      <protection hidden="1"/>
    </xf>
    <xf numFmtId="0" fontId="5" fillId="0" borderId="13" xfId="53" applyFont="1" applyBorder="1" applyAlignment="1" applyProtection="1">
      <alignment horizontal="left" vertical="center" indent="3"/>
      <protection hidden="1"/>
    </xf>
    <xf numFmtId="0" fontId="5" fillId="0" borderId="14" xfId="53" applyFont="1" applyBorder="1" applyAlignment="1" applyProtection="1">
      <alignment horizontal="left" vertical="center" indent="3"/>
      <protection hidden="1"/>
    </xf>
    <xf numFmtId="0" fontId="27" fillId="14" borderId="16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4" fillId="0" borderId="12" xfId="53" applyFont="1" applyFill="1" applyBorder="1" applyAlignment="1" applyProtection="1">
      <alignment horizontal="left" vertical="center" indent="1"/>
      <protection hidden="1"/>
    </xf>
    <xf numFmtId="0" fontId="4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12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6" fillId="0" borderId="13" xfId="53" applyFont="1" applyBorder="1" applyAlignment="1" applyProtection="1">
      <alignment horizontal="left" vertical="center" wrapText="1" indent="2"/>
      <protection hidden="1"/>
    </xf>
    <xf numFmtId="0" fontId="6" fillId="0" borderId="14" xfId="53" applyFont="1" applyBorder="1" applyAlignment="1" applyProtection="1">
      <alignment horizontal="left" vertical="center" wrapText="1" indent="2"/>
      <protection hidden="1"/>
    </xf>
    <xf numFmtId="0" fontId="4" fillId="0" borderId="13" xfId="53" applyFont="1" applyFill="1" applyBorder="1" applyAlignment="1" applyProtection="1">
      <alignment horizontal="left" vertical="center" wrapText="1" indent="1"/>
      <protection hidden="1"/>
    </xf>
    <xf numFmtId="0" fontId="4" fillId="0" borderId="14" xfId="53" applyFont="1" applyFill="1" applyBorder="1" applyAlignment="1" applyProtection="1">
      <alignment horizontal="left" vertical="center" wrapText="1" indent="1"/>
      <protection hidden="1"/>
    </xf>
    <xf numFmtId="0" fontId="4" fillId="0" borderId="13" xfId="53" applyFont="1" applyFill="1" applyBorder="1" applyAlignment="1" applyProtection="1">
      <alignment horizontal="left" vertical="center" wrapText="1"/>
      <protection hidden="1"/>
    </xf>
    <xf numFmtId="0" fontId="4" fillId="0" borderId="26" xfId="53" applyFont="1" applyFill="1" applyBorder="1" applyAlignment="1" applyProtection="1">
      <alignment horizontal="left" vertical="center" wrapText="1"/>
      <protection hidden="1"/>
    </xf>
    <xf numFmtId="0" fontId="4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12" xfId="53" applyFont="1" applyBorder="1" applyAlignment="1" applyProtection="1">
      <alignment horizontal="left" vertical="center" wrapText="1" indent="3"/>
      <protection hidden="1"/>
    </xf>
    <xf numFmtId="0" fontId="5" fillId="0" borderId="10" xfId="53" applyFont="1" applyBorder="1" applyAlignment="1" applyProtection="1">
      <alignment horizontal="left" vertical="center" wrapText="1" indent="3"/>
      <protection hidden="1"/>
    </xf>
    <xf numFmtId="0" fontId="27" fillId="14" borderId="24" xfId="53" applyFont="1" applyFill="1" applyBorder="1" applyAlignment="1" applyProtection="1">
      <alignment horizontal="center" vertical="center" wrapText="1"/>
      <protection hidden="1"/>
    </xf>
    <xf numFmtId="171" fontId="6" fillId="0" borderId="11" xfId="53" applyNumberFormat="1" applyFont="1" applyBorder="1" applyAlignment="1" applyProtection="1" quotePrefix="1">
      <alignment horizontal="center" vertical="center"/>
      <protection hidden="1"/>
    </xf>
    <xf numFmtId="171" fontId="6" fillId="0" borderId="26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27" fillId="14" borderId="27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PageLayoutView="0" workbookViewId="0" topLeftCell="A25">
      <selection activeCell="D47" sqref="D47:E4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42" t="s">
        <v>13</v>
      </c>
      <c r="B1" s="42"/>
      <c r="C1" s="42"/>
      <c r="D1" s="42"/>
      <c r="E1" s="42"/>
      <c r="F1" s="42"/>
    </row>
    <row r="2" spans="1:6" ht="18">
      <c r="A2" s="43"/>
      <c r="B2" s="43"/>
      <c r="C2" s="43"/>
      <c r="D2" s="43"/>
      <c r="E2" s="43"/>
      <c r="F2" s="43"/>
    </row>
    <row r="3" spans="1:6" ht="18">
      <c r="A3" s="5" t="s">
        <v>0</v>
      </c>
      <c r="B3" s="3"/>
      <c r="C3" s="3"/>
      <c r="D3" s="4"/>
      <c r="E3" s="4"/>
      <c r="F3" s="4"/>
    </row>
    <row r="4" spans="1:6" ht="18">
      <c r="A4" s="5" t="s">
        <v>14</v>
      </c>
      <c r="B4" s="3"/>
      <c r="C4" s="3"/>
      <c r="D4" s="4"/>
      <c r="E4" s="4"/>
      <c r="F4" s="4"/>
    </row>
    <row r="5" spans="1:6" ht="18">
      <c r="A5" s="5" t="s">
        <v>15</v>
      </c>
      <c r="B5" s="3"/>
      <c r="C5" s="3"/>
      <c r="D5" s="4"/>
      <c r="E5" s="4"/>
      <c r="F5" s="4"/>
    </row>
    <row r="6" spans="1:6" ht="18">
      <c r="A6" s="5" t="s">
        <v>16</v>
      </c>
      <c r="B6" s="3"/>
      <c r="C6" s="3"/>
      <c r="D6" s="4"/>
      <c r="E6" s="4"/>
      <c r="F6" s="4"/>
    </row>
    <row r="7" spans="1:6" ht="18">
      <c r="A7" s="5" t="s">
        <v>133</v>
      </c>
      <c r="B7" s="3"/>
      <c r="C7" s="3"/>
      <c r="D7" s="4"/>
      <c r="E7" s="4"/>
      <c r="F7" s="4"/>
    </row>
    <row r="8" spans="1:6" ht="18">
      <c r="A8" s="5"/>
      <c r="B8" s="3"/>
      <c r="C8" s="3"/>
      <c r="D8" s="4"/>
      <c r="E8" s="4"/>
      <c r="F8" s="4"/>
    </row>
    <row r="9" spans="1:6" ht="15.75" thickBot="1">
      <c r="A9" s="13" t="s">
        <v>17</v>
      </c>
      <c r="B9" s="2"/>
      <c r="C9" s="2"/>
      <c r="D9" s="2"/>
      <c r="E9" s="2"/>
      <c r="F9" s="17">
        <v>1</v>
      </c>
    </row>
    <row r="10" spans="1:6" ht="19.5" customHeight="1" thickTop="1">
      <c r="A10" s="38" t="s">
        <v>18</v>
      </c>
      <c r="B10" s="39"/>
      <c r="C10" s="39" t="s">
        <v>28</v>
      </c>
      <c r="D10" s="34" t="s">
        <v>38</v>
      </c>
      <c r="E10" s="36" t="s">
        <v>8</v>
      </c>
      <c r="F10" s="37"/>
    </row>
    <row r="11" spans="1:6" ht="19.5" customHeight="1">
      <c r="A11" s="40"/>
      <c r="B11" s="41"/>
      <c r="C11" s="41"/>
      <c r="D11" s="35"/>
      <c r="E11" s="10" t="s">
        <v>40</v>
      </c>
      <c r="F11" s="10" t="s">
        <v>41</v>
      </c>
    </row>
    <row r="12" spans="1:6" ht="19.5" customHeight="1">
      <c r="A12" s="30" t="s">
        <v>19</v>
      </c>
      <c r="B12" s="31"/>
      <c r="C12" s="9">
        <f>SUM(C13:C20)</f>
        <v>206940640</v>
      </c>
      <c r="D12" s="9">
        <f>SUM(D13:D20)</f>
        <v>206940640</v>
      </c>
      <c r="E12" s="9">
        <f>SUM(E13:E20)</f>
        <v>114322864.42000002</v>
      </c>
      <c r="F12" s="9">
        <v>12.99</v>
      </c>
    </row>
    <row r="13" spans="1:6" ht="19.5" customHeight="1">
      <c r="A13" s="32" t="s">
        <v>20</v>
      </c>
      <c r="B13" s="33"/>
      <c r="C13" s="7">
        <v>102908600</v>
      </c>
      <c r="D13" s="7">
        <v>102908600</v>
      </c>
      <c r="E13" s="7">
        <v>65179234.36</v>
      </c>
      <c r="F13" s="7">
        <f>(E13/D13)*100</f>
        <v>63.33701397162142</v>
      </c>
    </row>
    <row r="14" spans="1:6" ht="19.5" customHeight="1">
      <c r="A14" s="32" t="s">
        <v>21</v>
      </c>
      <c r="B14" s="33"/>
      <c r="C14" s="7">
        <v>16270600</v>
      </c>
      <c r="D14" s="7">
        <v>16270600</v>
      </c>
      <c r="E14" s="7">
        <v>7695895.51</v>
      </c>
      <c r="F14" s="7">
        <f aca="true" t="shared" si="0" ref="F14:F20">(E14/D14)*100</f>
        <v>47.29939590426905</v>
      </c>
    </row>
    <row r="15" spans="1:6" ht="19.5" customHeight="1">
      <c r="A15" s="32" t="s">
        <v>22</v>
      </c>
      <c r="B15" s="33"/>
      <c r="C15" s="7">
        <v>60193700</v>
      </c>
      <c r="D15" s="7">
        <v>60193700</v>
      </c>
      <c r="E15" s="7">
        <v>31687350.89</v>
      </c>
      <c r="F15" s="7">
        <f t="shared" si="0"/>
        <v>52.64230457672481</v>
      </c>
    </row>
    <row r="16" spans="1:6" ht="19.5" customHeight="1">
      <c r="A16" s="11" t="s">
        <v>23</v>
      </c>
      <c r="B16" s="12"/>
      <c r="C16" s="7">
        <v>17247540</v>
      </c>
      <c r="D16" s="7">
        <v>17247540</v>
      </c>
      <c r="E16" s="7">
        <v>7492566.27</v>
      </c>
      <c r="F16" s="7">
        <f t="shared" si="0"/>
        <v>43.4413618985664</v>
      </c>
    </row>
    <row r="17" spans="1:6" ht="19.5" customHeight="1">
      <c r="A17" s="11" t="s">
        <v>24</v>
      </c>
      <c r="B17" s="12"/>
      <c r="C17" s="7">
        <v>0</v>
      </c>
      <c r="D17" s="7">
        <v>0</v>
      </c>
      <c r="E17" s="7">
        <v>0</v>
      </c>
      <c r="F17" s="7">
        <v>0</v>
      </c>
    </row>
    <row r="18" spans="1:6" ht="19.5" customHeight="1">
      <c r="A18" s="11" t="s">
        <v>25</v>
      </c>
      <c r="B18" s="12"/>
      <c r="C18" s="7">
        <v>2891700</v>
      </c>
      <c r="D18" s="7">
        <v>2891700</v>
      </c>
      <c r="E18" s="7">
        <v>473768.98</v>
      </c>
      <c r="F18" s="7">
        <f t="shared" si="0"/>
        <v>16.38375280976588</v>
      </c>
    </row>
    <row r="19" spans="1:6" ht="19.5" customHeight="1">
      <c r="A19" s="11" t="s">
        <v>26</v>
      </c>
      <c r="B19" s="12"/>
      <c r="C19" s="7">
        <v>5633900</v>
      </c>
      <c r="D19" s="7">
        <v>5633900</v>
      </c>
      <c r="E19" s="7">
        <v>1165687.04</v>
      </c>
      <c r="F19" s="7">
        <f t="shared" si="0"/>
        <v>20.690588047356183</v>
      </c>
    </row>
    <row r="20" spans="1:6" ht="19.5" customHeight="1">
      <c r="A20" s="32" t="s">
        <v>27</v>
      </c>
      <c r="B20" s="33"/>
      <c r="C20" s="7">
        <v>1794600</v>
      </c>
      <c r="D20" s="7">
        <v>1794600</v>
      </c>
      <c r="E20" s="7">
        <v>628361.37</v>
      </c>
      <c r="F20" s="7">
        <f t="shared" si="0"/>
        <v>35.014007021063186</v>
      </c>
    </row>
    <row r="21" spans="1:6" ht="19.5" customHeight="1">
      <c r="A21" s="30" t="s">
        <v>29</v>
      </c>
      <c r="B21" s="31"/>
      <c r="C21" s="9">
        <f>SUM(C22:C26)</f>
        <v>196606500</v>
      </c>
      <c r="D21" s="9">
        <f>SUM(D22:D26)</f>
        <v>196606500</v>
      </c>
      <c r="E21" s="9">
        <f>SUM(E22:E26)</f>
        <v>106456099.71000001</v>
      </c>
      <c r="F21" s="9">
        <f>(E21/D21)*100</f>
        <v>54.146785436900615</v>
      </c>
    </row>
    <row r="22" spans="1:6" ht="19.5" customHeight="1">
      <c r="A22" s="32" t="s">
        <v>30</v>
      </c>
      <c r="B22" s="33"/>
      <c r="C22" s="7">
        <v>51215400</v>
      </c>
      <c r="D22" s="7">
        <v>51215400</v>
      </c>
      <c r="E22" s="7">
        <v>26760747.6</v>
      </c>
      <c r="F22" s="18">
        <f>(E22/D22)*100</f>
        <v>52.25136892419078</v>
      </c>
    </row>
    <row r="23" spans="1:6" ht="19.5" customHeight="1">
      <c r="A23" s="32" t="s">
        <v>31</v>
      </c>
      <c r="B23" s="33"/>
      <c r="C23" s="7">
        <v>105800</v>
      </c>
      <c r="D23" s="7">
        <v>105800</v>
      </c>
      <c r="E23" s="7">
        <v>23828.65</v>
      </c>
      <c r="F23" s="18">
        <f aca="true" t="shared" si="1" ref="F23:F28">(E23/D23)*100</f>
        <v>22.522353497164463</v>
      </c>
    </row>
    <row r="24" spans="1:6" ht="19.5" customHeight="1">
      <c r="A24" s="32" t="s">
        <v>32</v>
      </c>
      <c r="B24" s="33"/>
      <c r="C24" s="7">
        <v>33178000</v>
      </c>
      <c r="D24" s="7">
        <v>33178000</v>
      </c>
      <c r="E24" s="7">
        <v>26328644.4</v>
      </c>
      <c r="F24" s="18">
        <f t="shared" si="1"/>
        <v>79.35573090602206</v>
      </c>
    </row>
    <row r="25" spans="1:6" ht="19.5" customHeight="1">
      <c r="A25" s="32" t="s">
        <v>33</v>
      </c>
      <c r="B25" s="33"/>
      <c r="C25" s="7">
        <v>111300000</v>
      </c>
      <c r="D25" s="7">
        <v>111300000</v>
      </c>
      <c r="E25" s="7">
        <v>52943885.88</v>
      </c>
      <c r="F25" s="18">
        <f t="shared" si="1"/>
        <v>47.56863061994609</v>
      </c>
    </row>
    <row r="26" spans="1:6" ht="19.5" customHeight="1">
      <c r="A26" s="32" t="s">
        <v>34</v>
      </c>
      <c r="B26" s="33"/>
      <c r="C26" s="7">
        <v>807300</v>
      </c>
      <c r="D26" s="7">
        <v>807300</v>
      </c>
      <c r="E26" s="7">
        <v>398993.18</v>
      </c>
      <c r="F26" s="18">
        <f t="shared" si="1"/>
        <v>49.423161154465504</v>
      </c>
    </row>
    <row r="27" spans="1:6" ht="25.5" customHeight="1">
      <c r="A27" s="45" t="s">
        <v>35</v>
      </c>
      <c r="B27" s="46"/>
      <c r="C27" s="9">
        <f>SUM(C28:C29)</f>
        <v>476800</v>
      </c>
      <c r="D27" s="9">
        <f>SUM(D28:D29)</f>
        <v>476800</v>
      </c>
      <c r="E27" s="9">
        <f>SUM(E28:E29)</f>
        <v>0</v>
      </c>
      <c r="F27" s="9">
        <f>(E27/D27)*100</f>
        <v>0</v>
      </c>
    </row>
    <row r="28" spans="1:6" ht="19.5" customHeight="1">
      <c r="A28" s="11" t="s">
        <v>36</v>
      </c>
      <c r="B28" s="12"/>
      <c r="C28" s="7">
        <v>476800</v>
      </c>
      <c r="D28" s="7">
        <v>476800</v>
      </c>
      <c r="E28" s="7">
        <v>0</v>
      </c>
      <c r="F28" s="18">
        <f t="shared" si="1"/>
        <v>0</v>
      </c>
    </row>
    <row r="29" spans="1:6" ht="19.5" customHeight="1">
      <c r="A29" s="11" t="s">
        <v>37</v>
      </c>
      <c r="B29" s="12"/>
      <c r="C29" s="7">
        <v>0</v>
      </c>
      <c r="D29" s="7"/>
      <c r="E29" s="7"/>
      <c r="F29" s="7"/>
    </row>
    <row r="30" spans="1:6" ht="28.5" customHeight="1">
      <c r="A30" s="47" t="s">
        <v>39</v>
      </c>
      <c r="B30" s="48"/>
      <c r="C30" s="16">
        <f>SUM(C12,C21,C27)</f>
        <v>404023940</v>
      </c>
      <c r="D30" s="16">
        <f>SUM(D12,D21,D27)</f>
        <v>404023940</v>
      </c>
      <c r="E30" s="16">
        <f>SUM(E12,E21,E27)</f>
        <v>220778964.13000003</v>
      </c>
      <c r="F30" s="9">
        <f>(E30/D30)*100</f>
        <v>54.64502032478571</v>
      </c>
    </row>
    <row r="31" spans="1:6" ht="12.75" customHeight="1" thickBot="1">
      <c r="A31" s="14"/>
      <c r="B31" s="15"/>
      <c r="C31" s="16"/>
      <c r="D31" s="16"/>
      <c r="E31" s="8"/>
      <c r="F31" s="9"/>
    </row>
    <row r="32" spans="1:6" ht="19.5" customHeight="1" thickTop="1">
      <c r="A32" s="38" t="s">
        <v>42</v>
      </c>
      <c r="B32" s="39"/>
      <c r="C32" s="39" t="s">
        <v>28</v>
      </c>
      <c r="D32" s="34" t="s">
        <v>43</v>
      </c>
      <c r="E32" s="36" t="s">
        <v>8</v>
      </c>
      <c r="F32" s="37"/>
    </row>
    <row r="33" spans="1:6" ht="19.5" customHeight="1">
      <c r="A33" s="40"/>
      <c r="B33" s="41"/>
      <c r="C33" s="41"/>
      <c r="D33" s="35"/>
      <c r="E33" s="10" t="s">
        <v>44</v>
      </c>
      <c r="F33" s="10" t="s">
        <v>45</v>
      </c>
    </row>
    <row r="34" spans="1:6" ht="19.5" customHeight="1">
      <c r="A34" s="30" t="s">
        <v>46</v>
      </c>
      <c r="B34" s="31"/>
      <c r="C34" s="9">
        <f>SUM(C35:C39)</f>
        <v>18487510</v>
      </c>
      <c r="D34" s="9">
        <f>SUM(D35:D39)</f>
        <v>19247875.46</v>
      </c>
      <c r="E34" s="9">
        <f>SUM(E35:E39)</f>
        <v>8970252.129999999</v>
      </c>
      <c r="F34" s="9">
        <f>(E34/D34)*100</f>
        <v>46.603855831473666</v>
      </c>
    </row>
    <row r="35" spans="1:6" ht="19.5" customHeight="1">
      <c r="A35" s="32" t="s">
        <v>48</v>
      </c>
      <c r="B35" s="33"/>
      <c r="C35" s="7">
        <v>16565110</v>
      </c>
      <c r="D35" s="7">
        <v>17147475.46</v>
      </c>
      <c r="E35" s="7">
        <v>8093719.26</v>
      </c>
      <c r="F35" s="9">
        <f aca="true" t="shared" si="2" ref="F35:F42">(E35/D35)*100</f>
        <v>47.20064640932281</v>
      </c>
    </row>
    <row r="36" spans="1:6" ht="19.5" customHeight="1">
      <c r="A36" s="32" t="s">
        <v>47</v>
      </c>
      <c r="B36" s="33"/>
      <c r="C36" s="7">
        <v>1919400</v>
      </c>
      <c r="D36" s="7">
        <v>2097400</v>
      </c>
      <c r="E36" s="7">
        <v>848019.75</v>
      </c>
      <c r="F36" s="9">
        <f t="shared" si="2"/>
        <v>40.43195146371698</v>
      </c>
    </row>
    <row r="37" spans="1:6" ht="19.5" customHeight="1">
      <c r="A37" s="32" t="s">
        <v>49</v>
      </c>
      <c r="B37" s="33"/>
      <c r="C37" s="7">
        <v>0</v>
      </c>
      <c r="D37" s="7">
        <v>0</v>
      </c>
      <c r="E37" s="7">
        <v>0</v>
      </c>
      <c r="F37" s="9"/>
    </row>
    <row r="38" spans="1:6" ht="19.5" customHeight="1">
      <c r="A38" s="11" t="s">
        <v>50</v>
      </c>
      <c r="B38" s="12"/>
      <c r="C38" s="7">
        <v>3000</v>
      </c>
      <c r="D38" s="7">
        <v>3000</v>
      </c>
      <c r="E38" s="7">
        <v>28513.12</v>
      </c>
      <c r="F38" s="9">
        <f t="shared" si="2"/>
        <v>950.4373333333333</v>
      </c>
    </row>
    <row r="39" spans="1:6" ht="19.5" customHeight="1">
      <c r="A39" s="30" t="s">
        <v>51</v>
      </c>
      <c r="B39" s="31"/>
      <c r="C39" s="7"/>
      <c r="D39" s="7"/>
      <c r="E39" s="7">
        <v>0</v>
      </c>
      <c r="F39" s="9"/>
    </row>
    <row r="40" spans="1:6" ht="19.5" customHeight="1">
      <c r="A40" s="30" t="s">
        <v>52</v>
      </c>
      <c r="B40" s="31"/>
      <c r="C40" s="7"/>
      <c r="D40" s="7"/>
      <c r="E40" s="7"/>
      <c r="F40" s="9"/>
    </row>
    <row r="41" spans="1:6" ht="19.5" customHeight="1">
      <c r="A41" s="11" t="s">
        <v>53</v>
      </c>
      <c r="B41" s="12"/>
      <c r="C41" s="19">
        <v>1081600</v>
      </c>
      <c r="D41" s="19">
        <v>1081600</v>
      </c>
      <c r="E41" s="19">
        <v>136570.56</v>
      </c>
      <c r="F41" s="9">
        <f t="shared" si="2"/>
        <v>12.62671597633136</v>
      </c>
    </row>
    <row r="42" spans="1:6" ht="28.5" customHeight="1">
      <c r="A42" s="47" t="s">
        <v>54</v>
      </c>
      <c r="B42" s="48"/>
      <c r="C42" s="16">
        <f>SUM(C41,C34)</f>
        <v>19569110</v>
      </c>
      <c r="D42" s="16">
        <f>SUM(D41,D34)</f>
        <v>20329475.46</v>
      </c>
      <c r="E42" s="16">
        <f>SUM(E41,E34)</f>
        <v>9106822.69</v>
      </c>
      <c r="F42" s="9">
        <f t="shared" si="2"/>
        <v>44.796151813746796</v>
      </c>
    </row>
    <row r="43" spans="1:6" ht="12.75" customHeight="1">
      <c r="A43" s="14"/>
      <c r="B43" s="15"/>
      <c r="C43" s="16"/>
      <c r="D43" s="16"/>
      <c r="E43" s="8"/>
      <c r="F43" s="9"/>
    </row>
    <row r="44" spans="1:6" ht="28.5" customHeight="1">
      <c r="A44" s="14"/>
      <c r="B44" s="15"/>
      <c r="C44" s="16"/>
      <c r="D44" s="16"/>
      <c r="E44" s="8"/>
      <c r="F44" s="9"/>
    </row>
    <row r="45" s="24" customFormat="1" ht="12.75"/>
    <row r="46" spans="1:6" s="24" customFormat="1" ht="12.75">
      <c r="A46" s="25" t="s">
        <v>2</v>
      </c>
      <c r="B46" s="44" t="s">
        <v>3</v>
      </c>
      <c r="C46" s="44"/>
      <c r="D46" s="44" t="s">
        <v>134</v>
      </c>
      <c r="E46" s="44"/>
      <c r="F46" s="25" t="s">
        <v>120</v>
      </c>
    </row>
    <row r="47" spans="1:6" s="24" customFormat="1" ht="12.75">
      <c r="A47" s="25" t="s">
        <v>4</v>
      </c>
      <c r="B47" s="44" t="s">
        <v>121</v>
      </c>
      <c r="C47" s="44"/>
      <c r="D47" s="44" t="s">
        <v>122</v>
      </c>
      <c r="E47" s="44"/>
      <c r="F47" s="25" t="s">
        <v>123</v>
      </c>
    </row>
    <row r="48" spans="1:3" s="24" customFormat="1" ht="12.75">
      <c r="A48" s="25" t="s">
        <v>5</v>
      </c>
      <c r="B48" s="44" t="s">
        <v>6</v>
      </c>
      <c r="C48" s="44"/>
    </row>
    <row r="49" spans="1:6" ht="28.5" customHeight="1">
      <c r="A49" s="14"/>
      <c r="B49" s="15"/>
      <c r="C49" s="16"/>
      <c r="D49" s="16"/>
      <c r="E49" s="8"/>
      <c r="F49" s="9"/>
    </row>
    <row r="50" spans="1:6" ht="28.5" customHeight="1">
      <c r="A50" s="14"/>
      <c r="B50" s="15"/>
      <c r="C50" s="16"/>
      <c r="D50" s="16"/>
      <c r="E50" s="8"/>
      <c r="F50" s="9"/>
    </row>
    <row r="51" spans="1:6" ht="28.5" customHeight="1">
      <c r="A51" s="14"/>
      <c r="B51" s="15"/>
      <c r="C51" s="16"/>
      <c r="D51" s="16"/>
      <c r="E51" s="8"/>
      <c r="F51" s="9"/>
    </row>
    <row r="52" spans="1:6" ht="28.5" customHeight="1">
      <c r="A52" s="14"/>
      <c r="B52" s="15"/>
      <c r="C52" s="16"/>
      <c r="D52" s="16"/>
      <c r="E52" s="8"/>
      <c r="F52" s="9"/>
    </row>
    <row r="53" spans="1:6" ht="28.5" customHeight="1">
      <c r="A53" s="14"/>
      <c r="B53" s="15"/>
      <c r="C53" s="16"/>
      <c r="D53" s="16"/>
      <c r="E53" s="8"/>
      <c r="F53" s="9"/>
    </row>
    <row r="54" spans="1:6" ht="28.5" customHeight="1">
      <c r="A54" s="14"/>
      <c r="B54" s="15"/>
      <c r="C54" s="16"/>
      <c r="D54" s="16"/>
      <c r="E54" s="8"/>
      <c r="F54" s="9"/>
    </row>
    <row r="55" spans="1:6" ht="28.5" customHeight="1">
      <c r="A55" s="14"/>
      <c r="B55" s="15"/>
      <c r="C55" s="16"/>
      <c r="D55" s="16"/>
      <c r="E55" s="8"/>
      <c r="F55" s="9"/>
    </row>
    <row r="56" spans="1:6" ht="28.5" customHeight="1">
      <c r="A56" s="14"/>
      <c r="B56" s="15"/>
      <c r="C56" s="16"/>
      <c r="D56" s="16"/>
      <c r="E56" s="8"/>
      <c r="F56" s="9"/>
    </row>
    <row r="57" spans="1:6" ht="28.5" customHeight="1">
      <c r="A57" s="14"/>
      <c r="B57" s="15"/>
      <c r="C57" s="16"/>
      <c r="D57" s="16"/>
      <c r="E57" s="8"/>
      <c r="F57" s="9"/>
    </row>
    <row r="58" spans="1:6" ht="28.5" customHeight="1">
      <c r="A58" s="14"/>
      <c r="B58" s="15"/>
      <c r="C58" s="16"/>
      <c r="D58" s="16"/>
      <c r="E58" s="8"/>
      <c r="F58" s="9"/>
    </row>
    <row r="59" spans="1:6" ht="28.5" customHeight="1">
      <c r="A59" s="14"/>
      <c r="B59" s="15"/>
      <c r="C59" s="16"/>
      <c r="D59" s="16"/>
      <c r="E59" s="8"/>
      <c r="F59" s="9"/>
    </row>
    <row r="60" spans="1:6" ht="28.5" customHeight="1">
      <c r="A60" s="14"/>
      <c r="B60" s="15"/>
      <c r="C60" s="16"/>
      <c r="D60" s="16"/>
      <c r="E60" s="8"/>
      <c r="F60" s="9"/>
    </row>
    <row r="61" spans="1:6" ht="28.5" customHeight="1">
      <c r="A61" s="14"/>
      <c r="B61" s="15"/>
      <c r="C61" s="16"/>
      <c r="D61" s="16"/>
      <c r="E61" s="8"/>
      <c r="F61" s="9"/>
    </row>
    <row r="62" spans="1:6" ht="28.5" customHeight="1">
      <c r="A62" s="14"/>
      <c r="B62" s="15"/>
      <c r="C62" s="16"/>
      <c r="D62" s="16"/>
      <c r="E62" s="8"/>
      <c r="F62" s="9"/>
    </row>
    <row r="63" spans="1:6" ht="28.5" customHeight="1">
      <c r="A63" s="14"/>
      <c r="B63" s="15"/>
      <c r="C63" s="16"/>
      <c r="D63" s="16"/>
      <c r="E63" s="8"/>
      <c r="F63" s="9"/>
    </row>
    <row r="64" spans="1:6" ht="28.5" customHeight="1">
      <c r="A64" s="14"/>
      <c r="B64" s="15"/>
      <c r="C64" s="16"/>
      <c r="D64" s="16"/>
      <c r="E64" s="8"/>
      <c r="F64" s="9"/>
    </row>
    <row r="65" spans="1:6" ht="28.5" customHeight="1">
      <c r="A65" s="14"/>
      <c r="B65" s="15"/>
      <c r="C65" s="16"/>
      <c r="D65" s="16"/>
      <c r="E65" s="8"/>
      <c r="F65" s="9"/>
    </row>
    <row r="66" ht="15" customHeight="1"/>
    <row r="67" spans="1:4" ht="15" customHeight="1">
      <c r="A67" s="6"/>
      <c r="B67" s="6"/>
      <c r="C67" s="6"/>
      <c r="D67" s="6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selectLockedCells="1"/>
  <mergeCells count="35">
    <mergeCell ref="D46:E46"/>
    <mergeCell ref="D47:E47"/>
    <mergeCell ref="A39:B39"/>
    <mergeCell ref="A40:B40"/>
    <mergeCell ref="A42:B42"/>
    <mergeCell ref="B48:C48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D32:D33"/>
    <mergeCell ref="E32:F32"/>
    <mergeCell ref="A13:B13"/>
    <mergeCell ref="A14:B14"/>
    <mergeCell ref="A32:B33"/>
    <mergeCell ref="A20:B20"/>
    <mergeCell ref="C32:C33"/>
    <mergeCell ref="A34:B34"/>
    <mergeCell ref="A35:B35"/>
    <mergeCell ref="A36:B36"/>
    <mergeCell ref="A37:B37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selection activeCell="D44" sqref="D44:E44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42" t="s">
        <v>13</v>
      </c>
      <c r="B1" s="42"/>
      <c r="C1" s="42"/>
      <c r="D1" s="42"/>
      <c r="E1" s="42"/>
      <c r="F1" s="42"/>
      <c r="G1" s="42"/>
      <c r="H1" s="42"/>
      <c r="I1" s="42"/>
    </row>
    <row r="2" spans="1:6" ht="18">
      <c r="A2" s="43"/>
      <c r="B2" s="43"/>
      <c r="C2" s="43"/>
      <c r="D2" s="43"/>
      <c r="E2" s="43"/>
      <c r="F2" s="43"/>
    </row>
    <row r="3" spans="1:6" ht="18">
      <c r="A3" s="5" t="s">
        <v>0</v>
      </c>
      <c r="B3" s="3"/>
      <c r="C3" s="3"/>
      <c r="D3" s="4"/>
      <c r="E3" s="4"/>
      <c r="F3" s="4"/>
    </row>
    <row r="4" spans="1:6" ht="18">
      <c r="A4" s="5" t="s">
        <v>14</v>
      </c>
      <c r="B4" s="3"/>
      <c r="C4" s="3"/>
      <c r="D4" s="4"/>
      <c r="E4" s="4"/>
      <c r="F4" s="4"/>
    </row>
    <row r="5" spans="1:6" ht="18">
      <c r="A5" s="5" t="s">
        <v>15</v>
      </c>
      <c r="B5" s="3"/>
      <c r="C5" s="3"/>
      <c r="D5" s="4"/>
      <c r="E5" s="4"/>
      <c r="F5" s="4"/>
    </row>
    <row r="6" spans="1:6" ht="18">
      <c r="A6" s="5" t="s">
        <v>16</v>
      </c>
      <c r="B6" s="3"/>
      <c r="C6" s="3"/>
      <c r="D6" s="4"/>
      <c r="E6" s="4"/>
      <c r="F6" s="4"/>
    </row>
    <row r="7" spans="1:6" ht="18">
      <c r="A7" s="5" t="s">
        <v>133</v>
      </c>
      <c r="B7" s="3"/>
      <c r="C7" s="3"/>
      <c r="D7" s="4"/>
      <c r="E7" s="4"/>
      <c r="F7" s="4"/>
    </row>
    <row r="8" spans="1:6" ht="18">
      <c r="A8" s="5"/>
      <c r="B8" s="3"/>
      <c r="C8" s="3"/>
      <c r="D8" s="4"/>
      <c r="E8" s="4"/>
      <c r="F8" s="4"/>
    </row>
    <row r="9" spans="1:9" ht="15.75" thickBot="1">
      <c r="A9" s="13" t="s">
        <v>17</v>
      </c>
      <c r="B9" s="2"/>
      <c r="C9" s="2"/>
      <c r="D9" s="2"/>
      <c r="E9" s="2"/>
      <c r="I9" s="17">
        <v>1</v>
      </c>
    </row>
    <row r="10" spans="1:9" ht="19.5" customHeight="1" thickTop="1">
      <c r="A10" s="54" t="s">
        <v>55</v>
      </c>
      <c r="B10" s="39"/>
      <c r="C10" s="39" t="s">
        <v>61</v>
      </c>
      <c r="D10" s="34" t="s">
        <v>62</v>
      </c>
      <c r="E10" s="36" t="s">
        <v>9</v>
      </c>
      <c r="F10" s="37"/>
      <c r="G10" s="36" t="s">
        <v>1</v>
      </c>
      <c r="H10" s="37"/>
      <c r="I10" s="34" t="s">
        <v>67</v>
      </c>
    </row>
    <row r="11" spans="1:9" ht="19.5" customHeight="1">
      <c r="A11" s="40"/>
      <c r="B11" s="41"/>
      <c r="C11" s="41"/>
      <c r="D11" s="35"/>
      <c r="E11" s="10" t="s">
        <v>63</v>
      </c>
      <c r="F11" s="10" t="s">
        <v>64</v>
      </c>
      <c r="G11" s="10" t="s">
        <v>65</v>
      </c>
      <c r="H11" s="10" t="s">
        <v>66</v>
      </c>
      <c r="I11" s="35"/>
    </row>
    <row r="12" spans="1:9" ht="19.5" customHeight="1">
      <c r="A12" s="30" t="s">
        <v>56</v>
      </c>
      <c r="B12" s="31"/>
      <c r="C12" s="9">
        <f>SUM(C13:C15)</f>
        <v>113722055</v>
      </c>
      <c r="D12" s="9">
        <f>SUM(D13:D15)</f>
        <v>117118544.03999999</v>
      </c>
      <c r="E12" s="9">
        <f>SUM(E13:E15)</f>
        <v>88186601.07</v>
      </c>
      <c r="F12" s="9">
        <f>(E12/D12)*100</f>
        <v>75.29687274790682</v>
      </c>
      <c r="G12" s="9">
        <f>SUM(G13:G15)</f>
        <v>62396878.870000005</v>
      </c>
      <c r="H12" s="9">
        <f>(G12/D12)*100</f>
        <v>53.27668592660214</v>
      </c>
      <c r="I12" s="9"/>
    </row>
    <row r="13" spans="1:9" ht="19.5" customHeight="1">
      <c r="A13" s="32" t="s">
        <v>10</v>
      </c>
      <c r="B13" s="33"/>
      <c r="C13" s="7">
        <v>51653576</v>
      </c>
      <c r="D13" s="7">
        <v>48458480.05</v>
      </c>
      <c r="E13" s="7">
        <v>24871949.09</v>
      </c>
      <c r="F13" s="9">
        <f aca="true" t="shared" si="0" ref="F13:F20">(E13/D13)*100</f>
        <v>51.3263087582129</v>
      </c>
      <c r="G13" s="7">
        <v>24871949.09</v>
      </c>
      <c r="H13" s="9">
        <f>(G13/D13)*100</f>
        <v>51.3263087582129</v>
      </c>
      <c r="I13" s="7"/>
    </row>
    <row r="14" spans="1:9" ht="19.5" customHeight="1">
      <c r="A14" s="32" t="s">
        <v>57</v>
      </c>
      <c r="B14" s="33"/>
      <c r="C14" s="7">
        <v>0</v>
      </c>
      <c r="D14" s="7">
        <v>0</v>
      </c>
      <c r="E14" s="7">
        <v>0</v>
      </c>
      <c r="F14" s="9"/>
      <c r="G14" s="7">
        <v>0</v>
      </c>
      <c r="H14" s="9"/>
      <c r="I14" s="7"/>
    </row>
    <row r="15" spans="1:9" ht="19.5" customHeight="1">
      <c r="A15" s="32" t="s">
        <v>11</v>
      </c>
      <c r="B15" s="33"/>
      <c r="C15" s="7">
        <v>62068479</v>
      </c>
      <c r="D15" s="7">
        <v>68660063.99</v>
      </c>
      <c r="E15" s="7">
        <v>63314651.98</v>
      </c>
      <c r="F15" s="9">
        <f t="shared" si="0"/>
        <v>92.21467080080419</v>
      </c>
      <c r="G15" s="7">
        <v>37524929.78</v>
      </c>
      <c r="H15" s="9">
        <f>(G15/D15)*100</f>
        <v>54.65321119634454</v>
      </c>
      <c r="I15" s="7"/>
    </row>
    <row r="16" spans="1:9" ht="19.5" customHeight="1">
      <c r="A16" s="30" t="s">
        <v>58</v>
      </c>
      <c r="B16" s="31"/>
      <c r="C16" s="9">
        <f>SUM(C17:C19)</f>
        <v>2308800</v>
      </c>
      <c r="D16" s="9">
        <f>SUM(D17:D19)</f>
        <v>5113403.67</v>
      </c>
      <c r="E16" s="9">
        <f>SUM(E17:E19)</f>
        <v>3118043.91</v>
      </c>
      <c r="F16" s="9">
        <f t="shared" si="0"/>
        <v>60.97785567553286</v>
      </c>
      <c r="G16" s="9">
        <f>SUM(G17:G19)</f>
        <v>1980362.16</v>
      </c>
      <c r="H16" s="9">
        <f>(G16/D16)*100</f>
        <v>38.72884457799906</v>
      </c>
      <c r="I16" s="9"/>
    </row>
    <row r="17" spans="1:9" ht="19.5" customHeight="1">
      <c r="A17" s="32" t="s">
        <v>7</v>
      </c>
      <c r="B17" s="33"/>
      <c r="C17" s="7">
        <v>2308800</v>
      </c>
      <c r="D17" s="7">
        <v>5113403.67</v>
      </c>
      <c r="E17" s="7">
        <v>3118043.91</v>
      </c>
      <c r="F17" s="9">
        <f t="shared" si="0"/>
        <v>60.97785567553286</v>
      </c>
      <c r="G17" s="7">
        <v>1980362.16</v>
      </c>
      <c r="H17" s="9">
        <f>(G17/D17)*100</f>
        <v>38.72884457799906</v>
      </c>
      <c r="I17" s="7"/>
    </row>
    <row r="18" spans="1:9" ht="19.5" customHeight="1">
      <c r="A18" s="32" t="s">
        <v>12</v>
      </c>
      <c r="B18" s="33"/>
      <c r="C18" s="7">
        <v>0</v>
      </c>
      <c r="D18" s="7">
        <v>0</v>
      </c>
      <c r="E18" s="7">
        <v>0</v>
      </c>
      <c r="F18" s="9"/>
      <c r="G18" s="7">
        <v>0</v>
      </c>
      <c r="H18" s="9"/>
      <c r="I18" s="7"/>
    </row>
    <row r="19" spans="1:9" ht="19.5" customHeight="1">
      <c r="A19" s="32" t="s">
        <v>59</v>
      </c>
      <c r="B19" s="33"/>
      <c r="C19" s="7">
        <v>0</v>
      </c>
      <c r="D19" s="7">
        <v>0</v>
      </c>
      <c r="E19" s="7">
        <v>0</v>
      </c>
      <c r="F19" s="9"/>
      <c r="G19" s="7">
        <v>0</v>
      </c>
      <c r="H19" s="9"/>
      <c r="I19" s="7"/>
    </row>
    <row r="20" spans="1:9" ht="28.5" customHeight="1">
      <c r="A20" s="47" t="s">
        <v>60</v>
      </c>
      <c r="B20" s="48"/>
      <c r="C20" s="16">
        <f>SUM(C16,C12)</f>
        <v>116030855</v>
      </c>
      <c r="D20" s="16">
        <f>SUM(D12,D16)</f>
        <v>122231947.71</v>
      </c>
      <c r="E20" s="8">
        <f>SUM(E16,E12)</f>
        <v>91304644.97999999</v>
      </c>
      <c r="F20" s="9">
        <f t="shared" si="0"/>
        <v>74.69785656743667</v>
      </c>
      <c r="G20" s="8">
        <f>SUM(G16,G12)</f>
        <v>64377241.03</v>
      </c>
      <c r="H20" s="9">
        <f>(G20/D20)*100</f>
        <v>52.66809720052689</v>
      </c>
      <c r="I20" s="16"/>
    </row>
    <row r="21" spans="1:6" ht="12.75" customHeight="1" thickBot="1">
      <c r="A21" s="14"/>
      <c r="B21" s="15"/>
      <c r="C21" s="16"/>
      <c r="D21" s="16"/>
      <c r="E21" s="8"/>
      <c r="F21" s="9"/>
    </row>
    <row r="22" spans="1:9" ht="19.5" customHeight="1" thickTop="1">
      <c r="A22" s="54" t="s">
        <v>68</v>
      </c>
      <c r="B22" s="39"/>
      <c r="C22" s="39" t="s">
        <v>61</v>
      </c>
      <c r="D22" s="34" t="s">
        <v>69</v>
      </c>
      <c r="E22" s="36" t="s">
        <v>9</v>
      </c>
      <c r="F22" s="37"/>
      <c r="G22" s="36" t="s">
        <v>1</v>
      </c>
      <c r="H22" s="37"/>
      <c r="I22" s="34" t="s">
        <v>67</v>
      </c>
    </row>
    <row r="23" spans="1:9" ht="19.5" customHeight="1">
      <c r="A23" s="40"/>
      <c r="B23" s="41"/>
      <c r="C23" s="41"/>
      <c r="D23" s="35"/>
      <c r="E23" s="10" t="s">
        <v>70</v>
      </c>
      <c r="F23" s="10" t="s">
        <v>71</v>
      </c>
      <c r="G23" s="10" t="s">
        <v>72</v>
      </c>
      <c r="H23" s="10" t="s">
        <v>73</v>
      </c>
      <c r="I23" s="35"/>
    </row>
    <row r="24" spans="1:9" ht="19.5" customHeight="1">
      <c r="A24" s="30" t="s">
        <v>74</v>
      </c>
      <c r="B24" s="31"/>
      <c r="C24" s="9"/>
      <c r="D24" s="9"/>
      <c r="E24" s="9"/>
      <c r="F24" s="9"/>
      <c r="G24" s="9"/>
      <c r="H24" s="9"/>
      <c r="I24" s="9"/>
    </row>
    <row r="25" spans="1:9" ht="27" customHeight="1">
      <c r="A25" s="47" t="s">
        <v>75</v>
      </c>
      <c r="B25" s="48"/>
      <c r="C25" s="7"/>
      <c r="D25" s="7"/>
      <c r="E25" s="7"/>
      <c r="F25" s="9"/>
      <c r="G25" s="7"/>
      <c r="H25" s="9"/>
      <c r="I25" s="7"/>
    </row>
    <row r="26" spans="1:9" ht="27" customHeight="1">
      <c r="A26" s="47" t="s">
        <v>76</v>
      </c>
      <c r="B26" s="48"/>
      <c r="C26" s="19">
        <f>SUM(C27)</f>
        <v>19308910</v>
      </c>
      <c r="D26" s="19">
        <f>SUM(D27)</f>
        <v>23266444.01</v>
      </c>
      <c r="E26" s="19">
        <f>SUM(E27:E29)</f>
        <v>17791076.09</v>
      </c>
      <c r="F26" s="9">
        <f>F27</f>
        <v>19.49</v>
      </c>
      <c r="G26" s="19">
        <f>SUM(G27:G29)</f>
        <v>10739157.75</v>
      </c>
      <c r="H26" s="9">
        <f>H27</f>
        <v>16.68</v>
      </c>
      <c r="I26" s="7"/>
    </row>
    <row r="27" spans="1:9" ht="19.5" customHeight="1">
      <c r="A27" s="32" t="s">
        <v>77</v>
      </c>
      <c r="B27" s="33"/>
      <c r="C27" s="7">
        <v>19308910</v>
      </c>
      <c r="D27" s="7">
        <v>23266444.01</v>
      </c>
      <c r="E27" s="7">
        <v>17791076.09</v>
      </c>
      <c r="F27" s="9">
        <v>19.49</v>
      </c>
      <c r="G27" s="7">
        <v>10739157.75</v>
      </c>
      <c r="H27" s="9">
        <v>16.68</v>
      </c>
      <c r="I27" s="7"/>
    </row>
    <row r="28" spans="1:9" ht="19.5" customHeight="1">
      <c r="A28" s="32" t="s">
        <v>78</v>
      </c>
      <c r="B28" s="33"/>
      <c r="C28" s="7"/>
      <c r="D28" s="7"/>
      <c r="E28" s="7"/>
      <c r="F28" s="9"/>
      <c r="G28" s="7"/>
      <c r="H28" s="9"/>
      <c r="I28" s="7"/>
    </row>
    <row r="29" spans="1:9" ht="19.5" customHeight="1">
      <c r="A29" s="11" t="s">
        <v>79</v>
      </c>
      <c r="B29" s="12"/>
      <c r="C29" s="7"/>
      <c r="D29" s="7"/>
      <c r="E29" s="7"/>
      <c r="F29" s="9"/>
      <c r="G29" s="7"/>
      <c r="H29" s="9"/>
      <c r="I29" s="7"/>
    </row>
    <row r="30" spans="1:9" ht="19.5" customHeight="1">
      <c r="A30" s="30" t="s">
        <v>80</v>
      </c>
      <c r="B30" s="31"/>
      <c r="C30" s="9"/>
      <c r="D30" s="9"/>
      <c r="E30" s="9">
        <v>0</v>
      </c>
      <c r="F30" s="9"/>
      <c r="G30" s="9"/>
      <c r="H30" s="9"/>
      <c r="I30" s="9"/>
    </row>
    <row r="31" spans="1:9" ht="39.75" customHeight="1">
      <c r="A31" s="52" t="s">
        <v>81</v>
      </c>
      <c r="B31" s="53"/>
      <c r="C31" s="7"/>
      <c r="D31" s="7"/>
      <c r="E31" s="7"/>
      <c r="F31" s="9"/>
      <c r="G31" s="7">
        <v>0</v>
      </c>
      <c r="H31" s="9"/>
      <c r="I31" s="7"/>
    </row>
    <row r="32" spans="1:9" ht="39.75" customHeight="1">
      <c r="A32" s="52" t="s">
        <v>83</v>
      </c>
      <c r="B32" s="53"/>
      <c r="C32" s="7"/>
      <c r="D32" s="7"/>
      <c r="E32" s="7"/>
      <c r="F32" s="9"/>
      <c r="G32" s="7"/>
      <c r="H32" s="9"/>
      <c r="I32" s="7"/>
    </row>
    <row r="33" spans="1:9" ht="39" customHeight="1">
      <c r="A33" s="52" t="s">
        <v>82</v>
      </c>
      <c r="B33" s="53"/>
      <c r="C33" s="7"/>
      <c r="D33" s="7"/>
      <c r="E33" s="7">
        <v>0</v>
      </c>
      <c r="F33" s="9"/>
      <c r="G33" s="7">
        <v>0</v>
      </c>
      <c r="H33" s="9"/>
      <c r="I33" s="7"/>
    </row>
    <row r="34" spans="1:9" ht="22.5" customHeight="1">
      <c r="A34" s="47" t="s">
        <v>84</v>
      </c>
      <c r="B34" s="48"/>
      <c r="C34" s="8">
        <f>SUM(C30,C26)</f>
        <v>19308910</v>
      </c>
      <c r="D34" s="8">
        <f>SUM(D30,D26)</f>
        <v>23266444.01</v>
      </c>
      <c r="E34" s="8">
        <f>SUM(E30,E26)</f>
        <v>17791076.09</v>
      </c>
      <c r="F34" s="9">
        <v>19.49</v>
      </c>
      <c r="G34" s="8">
        <f>SUM(G26)</f>
        <v>10739157.75</v>
      </c>
      <c r="H34" s="9">
        <v>16.68</v>
      </c>
      <c r="I34" s="16"/>
    </row>
    <row r="35" spans="1:6" ht="10.5" customHeight="1">
      <c r="A35" s="14"/>
      <c r="B35" s="15"/>
      <c r="C35" s="16"/>
      <c r="D35" s="16"/>
      <c r="E35" s="8"/>
      <c r="F35" s="9"/>
    </row>
    <row r="36" spans="1:9" ht="23.25" customHeight="1">
      <c r="A36" s="47" t="s">
        <v>85</v>
      </c>
      <c r="B36" s="48"/>
      <c r="C36" s="16">
        <f>C20-C34</f>
        <v>96721945</v>
      </c>
      <c r="D36" s="16">
        <f>D20-D34</f>
        <v>98965503.69999999</v>
      </c>
      <c r="E36" s="16">
        <f>E20-E34</f>
        <v>73513568.88999999</v>
      </c>
      <c r="F36" s="9"/>
      <c r="G36" s="16">
        <f>G20-G34</f>
        <v>53638083.28</v>
      </c>
      <c r="H36" s="9"/>
      <c r="I36" s="16"/>
    </row>
    <row r="37" spans="1:6" ht="10.5" customHeight="1">
      <c r="A37" s="14"/>
      <c r="B37" s="15"/>
      <c r="C37" s="16"/>
      <c r="D37" s="16"/>
      <c r="E37" s="8"/>
      <c r="F37" s="9"/>
    </row>
    <row r="38" spans="1:9" ht="24" customHeight="1">
      <c r="A38" s="49" t="s">
        <v>86</v>
      </c>
      <c r="B38" s="50"/>
      <c r="C38" s="50"/>
      <c r="D38" s="50"/>
      <c r="E38" s="50"/>
      <c r="F38" s="51"/>
      <c r="G38" s="55">
        <v>24.29</v>
      </c>
      <c r="H38" s="56"/>
      <c r="I38" s="57"/>
    </row>
    <row r="39" spans="1:6" ht="15" customHeight="1">
      <c r="A39" s="14"/>
      <c r="B39" s="15"/>
      <c r="C39" s="16"/>
      <c r="D39" s="16"/>
      <c r="E39" s="8"/>
      <c r="F39" s="9"/>
    </row>
    <row r="40" spans="1:9" ht="24" customHeight="1">
      <c r="A40" s="49" t="s">
        <v>87</v>
      </c>
      <c r="B40" s="50"/>
      <c r="C40" s="50"/>
      <c r="D40" s="50"/>
      <c r="E40" s="50"/>
      <c r="F40" s="51"/>
      <c r="G40" s="55">
        <v>20521238.66</v>
      </c>
      <c r="H40" s="56"/>
      <c r="I40" s="57"/>
    </row>
    <row r="41" spans="1:6" ht="28.5" customHeight="1">
      <c r="A41" s="14"/>
      <c r="B41" s="15"/>
      <c r="C41" s="16"/>
      <c r="D41" s="16"/>
      <c r="E41" s="8"/>
      <c r="F41" s="9"/>
    </row>
    <row r="42" spans="1:6" ht="28.5" customHeight="1">
      <c r="A42" s="14"/>
      <c r="B42" s="15"/>
      <c r="C42" s="16"/>
      <c r="D42" s="16"/>
      <c r="E42" s="8"/>
      <c r="F42" s="9"/>
    </row>
    <row r="43" spans="1:7" s="24" customFormat="1" ht="12.75">
      <c r="A43" s="25" t="s">
        <v>2</v>
      </c>
      <c r="B43" s="44" t="s">
        <v>3</v>
      </c>
      <c r="C43" s="44"/>
      <c r="D43" s="44" t="s">
        <v>134</v>
      </c>
      <c r="E43" s="44"/>
      <c r="G43" s="25" t="s">
        <v>120</v>
      </c>
    </row>
    <row r="44" spans="1:7" s="24" customFormat="1" ht="12.75">
      <c r="A44" s="25" t="s">
        <v>4</v>
      </c>
      <c r="B44" s="44" t="s">
        <v>121</v>
      </c>
      <c r="C44" s="44"/>
      <c r="D44" s="44" t="s">
        <v>122</v>
      </c>
      <c r="E44" s="44"/>
      <c r="G44" s="25" t="s">
        <v>123</v>
      </c>
    </row>
    <row r="45" spans="1:3" s="24" customFormat="1" ht="12.75">
      <c r="A45" s="25" t="s">
        <v>5</v>
      </c>
      <c r="B45" s="44" t="s">
        <v>6</v>
      </c>
      <c r="C45" s="44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C22:C23"/>
    <mergeCell ref="A31:B31"/>
    <mergeCell ref="A33:B33"/>
    <mergeCell ref="A26:B26"/>
    <mergeCell ref="A32:B32"/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9">
      <selection activeCell="E46" sqref="E46:F46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42" t="s">
        <v>13</v>
      </c>
      <c r="B1" s="42"/>
      <c r="C1" s="42"/>
      <c r="D1" s="42"/>
      <c r="E1" s="42"/>
      <c r="F1" s="42"/>
      <c r="G1" s="42"/>
      <c r="H1" s="42"/>
      <c r="I1" s="42"/>
    </row>
    <row r="2" spans="1:6" ht="18">
      <c r="A2" s="43"/>
      <c r="B2" s="43"/>
      <c r="C2" s="43"/>
      <c r="D2" s="43"/>
      <c r="E2" s="43"/>
      <c r="F2" s="43"/>
    </row>
    <row r="3" spans="1:6" ht="18">
      <c r="A3" s="5" t="s">
        <v>0</v>
      </c>
      <c r="B3" s="3"/>
      <c r="C3" s="3"/>
      <c r="D3" s="4"/>
      <c r="E3" s="4"/>
      <c r="F3" s="4"/>
    </row>
    <row r="4" spans="1:6" ht="18">
      <c r="A4" s="5" t="s">
        <v>14</v>
      </c>
      <c r="B4" s="3"/>
      <c r="C4" s="3"/>
      <c r="D4" s="4"/>
      <c r="E4" s="4"/>
      <c r="F4" s="4"/>
    </row>
    <row r="5" spans="1:6" ht="18">
      <c r="A5" s="5" t="s">
        <v>15</v>
      </c>
      <c r="B5" s="3"/>
      <c r="C5" s="3"/>
      <c r="D5" s="4"/>
      <c r="E5" s="4"/>
      <c r="F5" s="4"/>
    </row>
    <row r="6" spans="1:6" ht="18">
      <c r="A6" s="5" t="s">
        <v>16</v>
      </c>
      <c r="B6" s="3"/>
      <c r="C6" s="3"/>
      <c r="D6" s="4"/>
      <c r="E6" s="4"/>
      <c r="F6" s="4"/>
    </row>
    <row r="7" spans="1:6" ht="18">
      <c r="A7" s="5" t="s">
        <v>133</v>
      </c>
      <c r="B7" s="3"/>
      <c r="C7" s="3"/>
      <c r="D7" s="4"/>
      <c r="E7" s="4"/>
      <c r="F7" s="4"/>
    </row>
    <row r="8" spans="1:6" ht="18.75" thickBot="1">
      <c r="A8" s="5"/>
      <c r="B8" s="3"/>
      <c r="C8" s="3"/>
      <c r="D8" s="4"/>
      <c r="E8" s="4"/>
      <c r="F8" s="4"/>
    </row>
    <row r="9" spans="1:8" ht="19.5" customHeight="1" thickTop="1">
      <c r="A9" s="54" t="s">
        <v>88</v>
      </c>
      <c r="B9" s="39"/>
      <c r="C9" s="39" t="s">
        <v>89</v>
      </c>
      <c r="D9" s="34" t="s">
        <v>90</v>
      </c>
      <c r="E9" s="58" t="s">
        <v>91</v>
      </c>
      <c r="F9" s="26" t="s">
        <v>92</v>
      </c>
      <c r="G9" s="58" t="s">
        <v>93</v>
      </c>
      <c r="H9" s="26"/>
    </row>
    <row r="10" spans="1:8" ht="19.5" customHeight="1">
      <c r="A10" s="40"/>
      <c r="B10" s="41"/>
      <c r="C10" s="41"/>
      <c r="D10" s="35"/>
      <c r="E10" s="59"/>
      <c r="F10" s="27"/>
      <c r="G10" s="59"/>
      <c r="H10" s="27"/>
    </row>
    <row r="11" spans="1:8" ht="19.5" customHeight="1">
      <c r="A11" s="32" t="s">
        <v>127</v>
      </c>
      <c r="B11" s="33"/>
      <c r="C11" s="7"/>
      <c r="D11" s="7"/>
      <c r="E11" s="7"/>
      <c r="F11" s="9"/>
      <c r="G11" s="7"/>
      <c r="H11" s="9"/>
    </row>
    <row r="12" spans="1:8" ht="19.5" customHeight="1">
      <c r="A12" s="32" t="s">
        <v>124</v>
      </c>
      <c r="B12" s="33"/>
      <c r="C12" s="7">
        <v>1783456.14</v>
      </c>
      <c r="D12" s="7">
        <v>410986.87</v>
      </c>
      <c r="E12" s="7">
        <v>1186689.77</v>
      </c>
      <c r="F12" s="7">
        <v>185779.5</v>
      </c>
      <c r="G12" s="7"/>
      <c r="H12" s="9"/>
    </row>
    <row r="13" spans="1:8" ht="19.5" customHeight="1">
      <c r="A13" s="32" t="s">
        <v>94</v>
      </c>
      <c r="B13" s="33"/>
      <c r="G13" s="7"/>
      <c r="H13" s="9"/>
    </row>
    <row r="14" spans="1:8" ht="19.5" customHeight="1">
      <c r="A14" s="32" t="s">
        <v>128</v>
      </c>
      <c r="B14" s="33"/>
      <c r="C14" s="7">
        <v>0</v>
      </c>
      <c r="D14" s="7">
        <v>0</v>
      </c>
      <c r="E14" s="7"/>
      <c r="F14" s="9">
        <v>0</v>
      </c>
      <c r="G14" s="7"/>
      <c r="H14" s="9"/>
    </row>
    <row r="15" spans="1:8" ht="28.5" customHeight="1">
      <c r="A15" s="47" t="s">
        <v>95</v>
      </c>
      <c r="B15" s="48"/>
      <c r="C15" s="16">
        <f>SUM(C11:C14)</f>
        <v>1783456.14</v>
      </c>
      <c r="D15" s="16">
        <f>SUM(D11:D14)</f>
        <v>410986.87</v>
      </c>
      <c r="E15" s="16">
        <f>SUM(E11:E14)</f>
        <v>1186689.77</v>
      </c>
      <c r="F15" s="16">
        <f>SUM(F11:F14)</f>
        <v>185779.5</v>
      </c>
      <c r="G15" s="8"/>
      <c r="H15" s="9"/>
    </row>
    <row r="16" spans="1:6" ht="10.5" customHeight="1">
      <c r="A16" s="14"/>
      <c r="B16" s="15"/>
      <c r="C16" s="16"/>
      <c r="D16" s="16"/>
      <c r="E16" s="8"/>
      <c r="F16" s="9"/>
    </row>
    <row r="17" spans="1:8" ht="17.25" customHeight="1">
      <c r="A17" s="20"/>
      <c r="B17" s="23"/>
      <c r="C17" s="28" t="s">
        <v>104</v>
      </c>
      <c r="D17" s="28"/>
      <c r="E17" s="28"/>
      <c r="F17" s="28"/>
      <c r="G17" s="28"/>
      <c r="H17" s="27"/>
    </row>
    <row r="18" spans="1:8" ht="31.5" customHeight="1">
      <c r="A18" s="29" t="s">
        <v>96</v>
      </c>
      <c r="B18" s="60"/>
      <c r="C18" s="59" t="s">
        <v>97</v>
      </c>
      <c r="D18" s="27"/>
      <c r="E18" s="61" t="s">
        <v>101</v>
      </c>
      <c r="F18" s="60"/>
      <c r="G18" s="59" t="s">
        <v>98</v>
      </c>
      <c r="H18" s="27"/>
    </row>
    <row r="19" spans="1:8" ht="19.5" customHeight="1">
      <c r="A19" s="32" t="s">
        <v>129</v>
      </c>
      <c r="B19" s="33"/>
      <c r="C19" s="7"/>
      <c r="D19" s="7"/>
      <c r="E19" s="7"/>
      <c r="F19" s="9"/>
      <c r="G19" s="7"/>
      <c r="H19" s="9"/>
    </row>
    <row r="20" spans="1:8" ht="19.5" customHeight="1">
      <c r="A20" s="32" t="s">
        <v>125</v>
      </c>
      <c r="B20" s="33"/>
      <c r="C20" s="7"/>
      <c r="D20" s="7"/>
      <c r="E20" s="7"/>
      <c r="F20" s="9"/>
      <c r="G20" s="7"/>
      <c r="H20" s="9"/>
    </row>
    <row r="21" spans="1:8" ht="19.5" customHeight="1">
      <c r="A21" s="32" t="s">
        <v>99</v>
      </c>
      <c r="B21" s="33"/>
      <c r="C21" s="7"/>
      <c r="D21" s="7"/>
      <c r="E21" s="7"/>
      <c r="F21" s="7"/>
      <c r="G21" s="7"/>
      <c r="H21" s="9"/>
    </row>
    <row r="22" spans="1:8" ht="19.5" customHeight="1">
      <c r="A22" s="32" t="s">
        <v>130</v>
      </c>
      <c r="B22" s="33"/>
      <c r="C22" s="7"/>
      <c r="D22" s="7"/>
      <c r="E22" s="7"/>
      <c r="F22" s="9"/>
      <c r="G22" s="7"/>
      <c r="H22" s="9"/>
    </row>
    <row r="23" spans="1:8" ht="28.5" customHeight="1">
      <c r="A23" s="47" t="s">
        <v>100</v>
      </c>
      <c r="B23" s="48"/>
      <c r="C23" s="16"/>
      <c r="D23" s="16"/>
      <c r="E23" s="16"/>
      <c r="F23" s="16"/>
      <c r="G23" s="8"/>
      <c r="H23" s="9"/>
    </row>
    <row r="25" spans="1:8" ht="17.25" customHeight="1">
      <c r="A25" s="20"/>
      <c r="B25" s="23"/>
      <c r="C25" s="28" t="s">
        <v>105</v>
      </c>
      <c r="D25" s="28"/>
      <c r="E25" s="28"/>
      <c r="F25" s="28"/>
      <c r="G25" s="28"/>
      <c r="H25" s="27"/>
    </row>
    <row r="26" spans="1:8" ht="38.25" customHeight="1">
      <c r="A26" s="29" t="s">
        <v>102</v>
      </c>
      <c r="B26" s="60"/>
      <c r="C26" s="59" t="s">
        <v>97</v>
      </c>
      <c r="D26" s="27"/>
      <c r="E26" s="61" t="s">
        <v>103</v>
      </c>
      <c r="F26" s="60"/>
      <c r="G26" s="59" t="s">
        <v>98</v>
      </c>
      <c r="H26" s="27"/>
    </row>
    <row r="27" spans="1:8" ht="19.5" customHeight="1">
      <c r="A27" s="32" t="s">
        <v>131</v>
      </c>
      <c r="B27" s="33"/>
      <c r="C27" s="7"/>
      <c r="D27" s="7"/>
      <c r="E27" s="7"/>
      <c r="F27" s="9"/>
      <c r="G27" s="7"/>
      <c r="H27" s="9"/>
    </row>
    <row r="28" spans="1:8" ht="19.5" customHeight="1">
      <c r="A28" s="32" t="s">
        <v>126</v>
      </c>
      <c r="B28" s="33"/>
      <c r="C28" s="7"/>
      <c r="D28" s="7"/>
      <c r="E28" s="7"/>
      <c r="F28" s="9"/>
      <c r="G28" s="7"/>
      <c r="H28" s="9"/>
    </row>
    <row r="29" spans="1:8" ht="19.5" customHeight="1">
      <c r="A29" s="32" t="s">
        <v>132</v>
      </c>
      <c r="B29" s="33"/>
      <c r="C29" s="7"/>
      <c r="D29" s="7"/>
      <c r="E29" s="7"/>
      <c r="F29" s="9"/>
      <c r="G29" s="7"/>
      <c r="H29" s="9"/>
    </row>
    <row r="30" spans="1:8" ht="28.5" customHeight="1">
      <c r="A30" s="47" t="s">
        <v>106</v>
      </c>
      <c r="B30" s="48"/>
      <c r="C30" s="16"/>
      <c r="D30" s="16"/>
      <c r="E30" s="16"/>
      <c r="F30" s="16"/>
      <c r="G30" s="8"/>
      <c r="H30" s="9"/>
    </row>
    <row r="31" ht="13.5" thickBot="1"/>
    <row r="32" spans="1:9" ht="19.5" customHeight="1" thickTop="1">
      <c r="A32" s="54" t="s">
        <v>107</v>
      </c>
      <c r="B32" s="39"/>
      <c r="C32" s="39" t="s">
        <v>61</v>
      </c>
      <c r="D32" s="34" t="s">
        <v>69</v>
      </c>
      <c r="E32" s="36" t="s">
        <v>9</v>
      </c>
      <c r="F32" s="37"/>
      <c r="G32" s="36" t="s">
        <v>1</v>
      </c>
      <c r="H32" s="37"/>
      <c r="I32" s="34" t="s">
        <v>67</v>
      </c>
    </row>
    <row r="33" spans="1:9" ht="19.5" customHeight="1">
      <c r="A33" s="40"/>
      <c r="B33" s="41"/>
      <c r="C33" s="41"/>
      <c r="D33" s="35"/>
      <c r="E33" s="10" t="s">
        <v>108</v>
      </c>
      <c r="F33" s="10" t="s">
        <v>109</v>
      </c>
      <c r="G33" s="10" t="s">
        <v>110</v>
      </c>
      <c r="H33" s="10" t="s">
        <v>111</v>
      </c>
      <c r="I33" s="35"/>
    </row>
    <row r="34" spans="1:9" ht="19.5" customHeight="1">
      <c r="A34" s="32" t="s">
        <v>112</v>
      </c>
      <c r="B34" s="33"/>
      <c r="C34" s="7">
        <v>64267090</v>
      </c>
      <c r="D34" s="7">
        <v>64669617.74</v>
      </c>
      <c r="E34" s="7">
        <v>37627635.71</v>
      </c>
      <c r="F34" s="9">
        <f>(E34/$E$41)*100</f>
        <v>41.21108594008795</v>
      </c>
      <c r="G34" s="7">
        <v>31577853.94</v>
      </c>
      <c r="H34" s="9">
        <f>(G34/$G$41)*100</f>
        <v>49.05126941566914</v>
      </c>
      <c r="I34" s="7"/>
    </row>
    <row r="35" spans="1:9" ht="19.5" customHeight="1">
      <c r="A35" s="32" t="s">
        <v>113</v>
      </c>
      <c r="B35" s="33"/>
      <c r="C35" s="7">
        <v>45085395</v>
      </c>
      <c r="D35" s="7">
        <v>51058981.74</v>
      </c>
      <c r="E35" s="7">
        <v>49751812.32</v>
      </c>
      <c r="F35" s="9">
        <f aca="true" t="shared" si="0" ref="F35:F41">(E35/$E$41)*100</f>
        <v>54.489902820275994</v>
      </c>
      <c r="G35" s="7">
        <v>29497437.65</v>
      </c>
      <c r="H35" s="9">
        <f aca="true" t="shared" si="1" ref="H35:H41">(G35/$G$41)*100</f>
        <v>45.81966728933614</v>
      </c>
      <c r="I35" s="7"/>
    </row>
    <row r="36" spans="1:9" ht="19.5" customHeight="1">
      <c r="A36" s="32" t="s">
        <v>114</v>
      </c>
      <c r="B36" s="33"/>
      <c r="C36" s="7">
        <v>2531700</v>
      </c>
      <c r="D36" s="7">
        <v>2012297.55</v>
      </c>
      <c r="E36" s="7">
        <v>1652228.23</v>
      </c>
      <c r="F36" s="9">
        <f t="shared" si="0"/>
        <v>1.8095774101765747</v>
      </c>
      <c r="G36" s="7">
        <v>1298091.29</v>
      </c>
      <c r="H36" s="9">
        <f t="shared" si="1"/>
        <v>2.0163822947850236</v>
      </c>
      <c r="I36" s="7"/>
    </row>
    <row r="37" spans="1:9" ht="19.5" customHeight="1">
      <c r="A37" s="32" t="s">
        <v>115</v>
      </c>
      <c r="B37" s="33"/>
      <c r="C37" s="7">
        <v>2185020</v>
      </c>
      <c r="D37" s="7">
        <v>2405309.39</v>
      </c>
      <c r="E37" s="7">
        <v>1183175.6</v>
      </c>
      <c r="F37" s="9">
        <f t="shared" si="0"/>
        <v>1.295854773061295</v>
      </c>
      <c r="G37" s="7">
        <v>1089429.82</v>
      </c>
      <c r="H37" s="9">
        <f t="shared" si="1"/>
        <v>1.6922592558639193</v>
      </c>
      <c r="I37" s="7"/>
    </row>
    <row r="38" spans="1:9" ht="19.5" customHeight="1">
      <c r="A38" s="32" t="s">
        <v>116</v>
      </c>
      <c r="B38" s="33"/>
      <c r="C38" s="7">
        <v>1693650</v>
      </c>
      <c r="D38" s="7">
        <v>1786302</v>
      </c>
      <c r="E38" s="7">
        <v>930383.28</v>
      </c>
      <c r="F38" s="9">
        <f t="shared" si="0"/>
        <v>1.018987895088796</v>
      </c>
      <c r="G38" s="7">
        <v>775762.49</v>
      </c>
      <c r="H38" s="9">
        <f t="shared" si="1"/>
        <v>1.2050259961256993</v>
      </c>
      <c r="I38" s="7"/>
    </row>
    <row r="39" spans="1:9" ht="19.5" customHeight="1">
      <c r="A39" s="32" t="s">
        <v>117</v>
      </c>
      <c r="B39" s="33"/>
      <c r="C39" s="7">
        <v>268000</v>
      </c>
      <c r="D39" s="7">
        <v>299439.29</v>
      </c>
      <c r="E39" s="7">
        <v>159409.84</v>
      </c>
      <c r="F39" s="9">
        <f t="shared" si="0"/>
        <v>0.17459116130939256</v>
      </c>
      <c r="G39" s="7">
        <v>138665.84</v>
      </c>
      <c r="H39" s="9">
        <f t="shared" si="1"/>
        <v>0.21539574822006002</v>
      </c>
      <c r="I39" s="7"/>
    </row>
    <row r="40" spans="1:9" ht="19.5" customHeight="1">
      <c r="A40" s="21" t="s">
        <v>118</v>
      </c>
      <c r="B40" s="22"/>
      <c r="C40" s="7">
        <v>0</v>
      </c>
      <c r="D40" s="7">
        <v>0</v>
      </c>
      <c r="E40" s="7">
        <v>0</v>
      </c>
      <c r="F40" s="9">
        <f t="shared" si="0"/>
        <v>0</v>
      </c>
      <c r="G40" s="7">
        <v>0</v>
      </c>
      <c r="H40" s="9">
        <f t="shared" si="1"/>
        <v>0</v>
      </c>
      <c r="I40" s="7"/>
    </row>
    <row r="41" spans="1:9" ht="28.5" customHeight="1">
      <c r="A41" s="47" t="s">
        <v>119</v>
      </c>
      <c r="B41" s="48"/>
      <c r="C41" s="16">
        <f>SUM(C34:C40)</f>
        <v>116030855</v>
      </c>
      <c r="D41" s="16">
        <f>SUM(D34:D40)</f>
        <v>122231947.71000001</v>
      </c>
      <c r="E41" s="16">
        <f>SUM(E34:E40)</f>
        <v>91304644.98</v>
      </c>
      <c r="F41" s="9">
        <f t="shared" si="0"/>
        <v>100</v>
      </c>
      <c r="G41" s="16">
        <f>SUM(G34:G40)</f>
        <v>64377241.03000001</v>
      </c>
      <c r="H41" s="9">
        <f t="shared" si="1"/>
        <v>100</v>
      </c>
      <c r="I41" s="16"/>
    </row>
    <row r="45" spans="1:8" s="24" customFormat="1" ht="12.75">
      <c r="A45" s="25" t="s">
        <v>2</v>
      </c>
      <c r="B45" s="44" t="s">
        <v>3</v>
      </c>
      <c r="C45" s="44"/>
      <c r="E45" s="44" t="s">
        <v>134</v>
      </c>
      <c r="F45" s="44"/>
      <c r="H45" s="25" t="s">
        <v>120</v>
      </c>
    </row>
    <row r="46" spans="1:8" s="24" customFormat="1" ht="12.75">
      <c r="A46" s="25" t="s">
        <v>4</v>
      </c>
      <c r="B46" s="44" t="s">
        <v>121</v>
      </c>
      <c r="C46" s="44"/>
      <c r="E46" s="44" t="s">
        <v>122</v>
      </c>
      <c r="F46" s="44"/>
      <c r="H46" s="25" t="s">
        <v>123</v>
      </c>
    </row>
    <row r="47" spans="1:3" s="24" customFormat="1" ht="12.75">
      <c r="A47" s="25" t="s">
        <v>5</v>
      </c>
      <c r="B47" s="44" t="s">
        <v>6</v>
      </c>
      <c r="C47" s="44"/>
    </row>
  </sheetData>
  <sheetProtection selectLockedCells="1"/>
  <mergeCells count="50">
    <mergeCell ref="A39:B39"/>
    <mergeCell ref="A41:B41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29:B29"/>
    <mergeCell ref="A30:B30"/>
    <mergeCell ref="A18:B18"/>
    <mergeCell ref="C18:D18"/>
    <mergeCell ref="A27:B27"/>
    <mergeCell ref="A28:B28"/>
    <mergeCell ref="A26:B26"/>
    <mergeCell ref="C25:H25"/>
    <mergeCell ref="C26:D26"/>
    <mergeCell ref="E26:F26"/>
    <mergeCell ref="G32:H32"/>
    <mergeCell ref="I32:I33"/>
    <mergeCell ref="E9:E10"/>
    <mergeCell ref="F9:F10"/>
    <mergeCell ref="G9:H10"/>
    <mergeCell ref="C17:H17"/>
    <mergeCell ref="G18:H18"/>
    <mergeCell ref="C32:C33"/>
    <mergeCell ref="D32:D33"/>
    <mergeCell ref="E32:F32"/>
    <mergeCell ref="A12:B12"/>
    <mergeCell ref="A13:B13"/>
    <mergeCell ref="A14:B14"/>
    <mergeCell ref="A2:F2"/>
    <mergeCell ref="A9:B10"/>
    <mergeCell ref="C9:C10"/>
    <mergeCell ref="D9:D10"/>
    <mergeCell ref="A11:B11"/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2015-10-08T19:21:32Z</cp:lastPrinted>
  <dcterms:created xsi:type="dcterms:W3CDTF">2013-05-15T13:44:41Z</dcterms:created>
  <dcterms:modified xsi:type="dcterms:W3CDTF">2019-07-30T12:52:23Z</dcterms:modified>
  <cp:category/>
  <cp:version/>
  <cp:contentType/>
  <cp:contentStatus/>
</cp:coreProperties>
</file>