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2º Bim. 2019 - Receitas" sheetId="1" r:id="rId1"/>
    <sheet name="RREO-2º Bim. 2019 - Despesas" sheetId="2" r:id="rId2"/>
  </sheets>
  <definedNames>
    <definedName name="_xlfn.SUMIFS" hidden="1">#NAME?</definedName>
    <definedName name="_xlnm.Print_Area" localSheetId="1">'RREO-2º Bim. 2019 - Despesas'!$A$1:$K$29</definedName>
    <definedName name="_xlnm.Print_Area" localSheetId="0">'RREO-2º Bim. 2019 - Receitas'!$A$1:$H$59</definedName>
    <definedName name="Z_FED31D73_12BC_4C9A_9468_72952A34E245_.wvu.PrintArea" localSheetId="1" hidden="1">'RREO-2º Bim. 2019 - Despesas'!$A$1:$K$29</definedName>
    <definedName name="Z_FED31D73_12BC_4C9A_9468_72952A34E245_.wvu.PrintArea" localSheetId="0" hidden="1">'RREO-2º Bim. 2019 - Receitas'!$A$1:$H$59</definedName>
  </definedNames>
  <calcPr fullCalcOnLoad="1"/>
</workbook>
</file>

<file path=xl/sharedStrings.xml><?xml version="1.0" encoding="utf-8"?>
<sst xmlns="http://schemas.openxmlformats.org/spreadsheetml/2006/main" count="133" uniqueCount="98">
  <si>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</si>
  <si>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</si>
  <si>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</si>
  <si>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</si>
  <si>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</si>
  <si>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</si>
  <si>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</si>
  <si>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</si>
  <si>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</si>
  <si>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</si>
  <si>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</si>
  <si>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</si>
  <si>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</si>
  <si>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</si>
  <si>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</si>
  <si>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</si>
  <si>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</si>
  <si>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</si>
  <si>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</si>
  <si>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</si>
  <si>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</si>
  <si>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</si>
  <si>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</si>
  <si>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</si>
  <si>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</si>
  <si>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</si>
  <si>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</si>
  <si>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</si>
  <si>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</si>
  <si>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</si>
  <si>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</si>
  <si>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</si>
  <si>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</si>
  <si>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</si>
  <si>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</si>
  <si>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</si>
  <si>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</si>
  <si>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</si>
  <si>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</si>
  <si>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</si>
  <si>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</si>
  <si>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</si>
  <si>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</si>
  <si>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</si>
  <si>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</si>
  <si>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</si>
  <si>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</si>
  <si>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</si>
  <si>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</si>
  <si>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</si>
  <si>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</si>
  <si>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</si>
  <si>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</si>
  <si>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</si>
  <si>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</si>
  <si>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</si>
  <si>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</si>
  <si>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</si>
  <si>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</si>
  <si>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</si>
  <si>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</si>
  <si>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</si>
  <si>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</si>
  <si>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</si>
  <si>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</si>
  <si>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</si>
  <si>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</si>
  <si>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</si>
  <si>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</si>
  <si>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</si>
  <si>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</si>
  <si>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</si>
  <si>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</si>
  <si>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</si>
  <si>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</si>
  <si>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</si>
  <si>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</si>
  <si>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</si>
  <si>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</si>
  <si>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</si>
  <si>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</si>
  <si>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</si>
  <si>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</si>
  <si>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</si>
  <si>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</si>
  <si>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</si>
  <si>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</si>
  <si>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</si>
  <si>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</si>
  <si>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</si>
  <si>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</si>
  <si>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</si>
  <si>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</si>
  <si>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</si>
  <si>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</si>
  <si>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</si>
  <si>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>2º BIMESTRE DE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</si>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</sst>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28">
      <selection activeCell="D56" sqref="D56:F56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59" t="s">
        <v>1</v>
      </c>
      <c r="B2" s="59"/>
      <c r="C2" s="59"/>
      <c r="D2" s="59"/>
      <c r="E2" s="59"/>
      <c r="F2" s="59"/>
      <c r="G2" s="59"/>
      <c r="H2" s="59"/>
    </row>
    <row r="3" spans="1:8" ht="18">
      <c r="A3" s="60" t="s">
        <v>2</v>
      </c>
      <c r="B3" s="60"/>
      <c r="C3" s="60"/>
      <c r="D3" s="60"/>
      <c r="E3" s="60"/>
      <c r="F3" s="60"/>
      <c r="G3" s="60"/>
      <c r="H3" s="60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96</v>
      </c>
      <c r="B5" s="6"/>
      <c r="C5" s="7"/>
      <c r="D5" s="7"/>
      <c r="E5" s="7"/>
      <c r="F5" s="7"/>
      <c r="G5" s="7"/>
      <c r="H5" s="7"/>
    </row>
    <row r="6" spans="1:8" ht="13.5" thickBot="1">
      <c r="A6" s="61" t="s">
        <v>4</v>
      </c>
      <c r="B6" s="61"/>
      <c r="C6" s="61"/>
      <c r="D6" s="61"/>
      <c r="E6" s="61"/>
      <c r="F6" s="61"/>
      <c r="G6" s="61"/>
      <c r="H6" s="61"/>
    </row>
    <row r="7" spans="1:8" ht="19.5" customHeight="1" thickTop="1">
      <c r="A7" s="51" t="s">
        <v>38</v>
      </c>
      <c r="B7" s="53" t="s">
        <v>41</v>
      </c>
      <c r="C7" s="53"/>
      <c r="D7" s="53"/>
      <c r="E7" s="53"/>
      <c r="F7" s="53"/>
      <c r="G7" s="53"/>
      <c r="H7" s="54"/>
    </row>
    <row r="8" spans="1:8" ht="15" customHeight="1">
      <c r="A8" s="52"/>
      <c r="B8" s="55" t="s">
        <v>42</v>
      </c>
      <c r="C8" s="55" t="s">
        <v>43</v>
      </c>
      <c r="D8" s="56" t="s">
        <v>40</v>
      </c>
      <c r="E8" s="56"/>
      <c r="F8" s="56"/>
      <c r="G8" s="56"/>
      <c r="H8" s="57" t="s">
        <v>37</v>
      </c>
    </row>
    <row r="9" spans="1:8" ht="15" customHeight="1">
      <c r="A9" s="27" t="s">
        <v>39</v>
      </c>
      <c r="B9" s="55"/>
      <c r="C9" s="55"/>
      <c r="D9" s="26" t="s">
        <v>33</v>
      </c>
      <c r="E9" s="26" t="s">
        <v>34</v>
      </c>
      <c r="F9" s="26" t="s">
        <v>35</v>
      </c>
      <c r="G9" s="26" t="s">
        <v>36</v>
      </c>
      <c r="H9" s="57"/>
    </row>
    <row r="10" spans="1:8" ht="15" customHeight="1">
      <c r="A10" s="17" t="s">
        <v>5</v>
      </c>
      <c r="B10" s="15">
        <f>SUM(B11+B15+B18+B25+B31)</f>
        <v>512608700</v>
      </c>
      <c r="C10" s="15">
        <f>SUM(C11+C15+C18+C25+C31)</f>
        <v>513498425.46</v>
      </c>
      <c r="D10" s="15">
        <f>SUM(D11+D15+D18+D25+D31)</f>
        <v>108250259.55</v>
      </c>
      <c r="E10" s="25">
        <f aca="true" t="shared" si="0" ref="E10:E20">D10/C10</f>
        <v>0.21080933101796312</v>
      </c>
      <c r="F10" s="15">
        <f>SUM(F11+F15+F18+F25+F31)</f>
        <v>196748861.02</v>
      </c>
      <c r="G10" s="25">
        <f aca="true" t="shared" si="1" ref="G10:G20">F10/C10</f>
        <v>0.38315377665228334</v>
      </c>
      <c r="H10" s="16">
        <f>C10-F10</f>
        <v>316749564.43999994</v>
      </c>
    </row>
    <row r="11" spans="1:9" ht="15" customHeight="1">
      <c r="A11" s="28" t="s">
        <v>6</v>
      </c>
      <c r="B11" s="29">
        <f>SUM(B12:B14)</f>
        <v>222481340</v>
      </c>
      <c r="C11" s="29">
        <f>SUM(C12:C14)</f>
        <v>222481340</v>
      </c>
      <c r="D11" s="29">
        <f>SUM(D12:D14)</f>
        <v>59010522.97</v>
      </c>
      <c r="E11" s="30">
        <f t="shared" si="0"/>
        <v>0.2652380778091322</v>
      </c>
      <c r="F11" s="29">
        <f>SUM(F12:F14)</f>
        <v>86743631.59</v>
      </c>
      <c r="G11" s="30">
        <f t="shared" si="1"/>
        <v>0.38989171671655704</v>
      </c>
      <c r="H11" s="38">
        <f>C11-F11</f>
        <v>135737708.41</v>
      </c>
      <c r="I11" s="2"/>
    </row>
    <row r="12" spans="1:9" ht="15" customHeight="1">
      <c r="A12" s="23" t="s">
        <v>30</v>
      </c>
      <c r="B12" s="8">
        <v>206940640</v>
      </c>
      <c r="C12" s="8">
        <v>206940640</v>
      </c>
      <c r="D12" s="8">
        <v>58200146.55</v>
      </c>
      <c r="E12" s="24">
        <f t="shared" si="0"/>
        <v>0.2812407777901914</v>
      </c>
      <c r="F12" s="8">
        <v>85075319.31</v>
      </c>
      <c r="G12" s="24">
        <f t="shared" si="1"/>
        <v>0.4111097719133371</v>
      </c>
      <c r="H12" s="9">
        <f aca="true" t="shared" si="2" ref="H12:H49">C12-F12</f>
        <v>121865320.69</v>
      </c>
      <c r="I12" s="2"/>
    </row>
    <row r="13" spans="1:9" ht="15" customHeight="1">
      <c r="A13" s="23" t="s">
        <v>31</v>
      </c>
      <c r="B13" s="8">
        <v>9268900</v>
      </c>
      <c r="C13" s="8">
        <v>9268900</v>
      </c>
      <c r="D13" s="8">
        <v>711252.39</v>
      </c>
      <c r="E13" s="24">
        <f t="shared" si="0"/>
        <v>0.07673536126185417</v>
      </c>
      <c r="F13" s="8">
        <v>1454632.7</v>
      </c>
      <c r="G13" s="24">
        <f t="shared" si="1"/>
        <v>0.1569369288696609</v>
      </c>
      <c r="H13" s="9">
        <f t="shared" si="2"/>
        <v>7814267.3</v>
      </c>
      <c r="I13" s="2"/>
    </row>
    <row r="14" spans="1:9" ht="15" customHeight="1">
      <c r="A14" s="23" t="s">
        <v>32</v>
      </c>
      <c r="B14" s="8">
        <v>6271800</v>
      </c>
      <c r="C14" s="8">
        <v>6271800</v>
      </c>
      <c r="D14" s="8">
        <v>99124.03</v>
      </c>
      <c r="E14" s="24">
        <f t="shared" si="0"/>
        <v>0.015804717943811983</v>
      </c>
      <c r="F14" s="8">
        <v>213679.58</v>
      </c>
      <c r="G14" s="24">
        <f t="shared" si="1"/>
        <v>0.034069896999266554</v>
      </c>
      <c r="H14" s="9">
        <f t="shared" si="2"/>
        <v>6058120.42</v>
      </c>
      <c r="I14" s="2"/>
    </row>
    <row r="15" spans="1:8" ht="15" customHeight="1">
      <c r="A15" s="28" t="s">
        <v>7</v>
      </c>
      <c r="B15" s="29">
        <f>SUM(B16:B17)</f>
        <v>9588300</v>
      </c>
      <c r="C15" s="29">
        <f>SUM(C16:C17)</f>
        <v>9588300</v>
      </c>
      <c r="D15" s="29">
        <f>SUM(D16:D17)</f>
        <v>1666731.15</v>
      </c>
      <c r="E15" s="30">
        <f t="shared" si="0"/>
        <v>0.17382968305121865</v>
      </c>
      <c r="F15" s="29">
        <f>SUM(F16:F17)</f>
        <v>3367518.4200000004</v>
      </c>
      <c r="G15" s="30">
        <f t="shared" si="1"/>
        <v>0.3512112074090298</v>
      </c>
      <c r="H15" s="38">
        <f t="shared" si="2"/>
        <v>6220781.58</v>
      </c>
    </row>
    <row r="16" spans="1:8" ht="15" customHeight="1">
      <c r="A16" s="23" t="s">
        <v>44</v>
      </c>
      <c r="B16" s="8">
        <v>135100</v>
      </c>
      <c r="C16" s="8">
        <v>135100</v>
      </c>
      <c r="D16" s="8">
        <v>18008.89</v>
      </c>
      <c r="E16" s="24">
        <f t="shared" si="0"/>
        <v>0.13330044411547</v>
      </c>
      <c r="F16" s="8">
        <v>36376.18</v>
      </c>
      <c r="G16" s="24">
        <f t="shared" si="1"/>
        <v>0.2692537379718727</v>
      </c>
      <c r="H16" s="9">
        <f t="shared" si="2"/>
        <v>98723.82</v>
      </c>
    </row>
    <row r="17" spans="1:8" ht="15" customHeight="1">
      <c r="A17" s="23" t="s">
        <v>82</v>
      </c>
      <c r="B17" s="8">
        <v>9453200</v>
      </c>
      <c r="C17" s="8">
        <v>9453200</v>
      </c>
      <c r="D17" s="8">
        <v>1648722.26</v>
      </c>
      <c r="E17" s="24">
        <f t="shared" si="0"/>
        <v>0.17440890492108493</v>
      </c>
      <c r="F17" s="8">
        <v>3331142.24</v>
      </c>
      <c r="G17" s="24">
        <f t="shared" si="1"/>
        <v>0.35238249904794144</v>
      </c>
      <c r="H17" s="9">
        <f t="shared" si="2"/>
        <v>6122057.76</v>
      </c>
    </row>
    <row r="18" spans="1:8" ht="15" customHeight="1">
      <c r="A18" s="28" t="s">
        <v>83</v>
      </c>
      <c r="B18" s="29">
        <f>SUM(B19:B21)</f>
        <v>2350500</v>
      </c>
      <c r="C18" s="29">
        <f>SUM(C19:C21)</f>
        <v>2350500</v>
      </c>
      <c r="D18" s="29">
        <f>SUM(D19:D21)</f>
        <v>274100.51</v>
      </c>
      <c r="E18" s="30">
        <f t="shared" si="0"/>
        <v>0.11661370346734738</v>
      </c>
      <c r="F18" s="29">
        <f>SUM(F19:F21)</f>
        <v>421468.05</v>
      </c>
      <c r="G18" s="30">
        <f t="shared" si="1"/>
        <v>0.1793099553286535</v>
      </c>
      <c r="H18" s="38">
        <f t="shared" si="2"/>
        <v>1929031.95</v>
      </c>
    </row>
    <row r="19" spans="1:8" ht="15" customHeight="1">
      <c r="A19" s="23" t="s">
        <v>84</v>
      </c>
      <c r="B19" s="8">
        <v>113200</v>
      </c>
      <c r="C19" s="8">
        <v>113200</v>
      </c>
      <c r="D19" s="8">
        <v>15999.62</v>
      </c>
      <c r="E19" s="24">
        <f t="shared" si="0"/>
        <v>0.14133939929328623</v>
      </c>
      <c r="F19" s="8">
        <v>48756.81</v>
      </c>
      <c r="G19" s="24">
        <f t="shared" si="1"/>
        <v>0.4307138692579505</v>
      </c>
      <c r="H19" s="9">
        <f t="shared" si="2"/>
        <v>64443.19</v>
      </c>
    </row>
    <row r="20" spans="1:8" ht="15" customHeight="1">
      <c r="A20" s="23" t="s">
        <v>85</v>
      </c>
      <c r="B20" s="8">
        <v>2237300</v>
      </c>
      <c r="C20" s="8">
        <v>2237300</v>
      </c>
      <c r="D20" s="8">
        <v>258100.89</v>
      </c>
      <c r="E20" s="24">
        <f t="shared" si="0"/>
        <v>0.11536266481920172</v>
      </c>
      <c r="F20" s="8">
        <v>372711.24</v>
      </c>
      <c r="G20" s="24">
        <f t="shared" si="1"/>
        <v>0.16658974656952577</v>
      </c>
      <c r="H20" s="9">
        <f t="shared" si="2"/>
        <v>1864588.76</v>
      </c>
    </row>
    <row r="21" spans="1:8" ht="15" customHeight="1">
      <c r="A21" s="23" t="s">
        <v>45</v>
      </c>
      <c r="B21" s="8">
        <v>0</v>
      </c>
      <c r="C21" s="8">
        <v>0</v>
      </c>
      <c r="D21" s="8">
        <v>0</v>
      </c>
      <c r="E21" s="32" t="s">
        <v>46</v>
      </c>
      <c r="F21" s="8">
        <v>0</v>
      </c>
      <c r="G21" s="32" t="s">
        <v>46</v>
      </c>
      <c r="H21" s="9">
        <f t="shared" si="2"/>
        <v>0</v>
      </c>
    </row>
    <row r="22" spans="1:8" ht="15" customHeight="1">
      <c r="A22" s="28" t="s">
        <v>47</v>
      </c>
      <c r="B22" s="29">
        <v>0</v>
      </c>
      <c r="C22" s="29">
        <v>0</v>
      </c>
      <c r="D22" s="29">
        <v>0</v>
      </c>
      <c r="E22" s="33" t="s">
        <v>46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48</v>
      </c>
      <c r="B23" s="29">
        <v>0</v>
      </c>
      <c r="C23" s="29">
        <v>0</v>
      </c>
      <c r="D23" s="29">
        <v>0</v>
      </c>
      <c r="E23" s="33" t="s">
        <v>46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49</v>
      </c>
      <c r="B24" s="29">
        <v>0</v>
      </c>
      <c r="C24" s="29">
        <v>0</v>
      </c>
      <c r="D24" s="29">
        <v>0</v>
      </c>
      <c r="E24" s="33" t="s">
        <v>46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8</v>
      </c>
      <c r="B25" s="29">
        <f>SUM(B26+B27+B28+B29-B30)</f>
        <v>268252760</v>
      </c>
      <c r="C25" s="29">
        <f>SUM(C26+C27+C28+C29-C30)</f>
        <v>269142485.46</v>
      </c>
      <c r="D25" s="29">
        <f>SUM(D26+D27+D29+D28-D30)</f>
        <v>44924947.370000005</v>
      </c>
      <c r="E25" s="30">
        <f aca="true" t="shared" si="3" ref="E25:E40">D25/C25</f>
        <v>0.16691882477497877</v>
      </c>
      <c r="F25" s="29">
        <f>SUM(F26+F27+F28+F29-F30)</f>
        <v>101689355.23</v>
      </c>
      <c r="G25" s="30">
        <f aca="true" t="shared" si="4" ref="G25:G40">F25/C25</f>
        <v>0.3778272131811501</v>
      </c>
      <c r="H25" s="38">
        <f t="shared" si="2"/>
        <v>167453130.22999996</v>
      </c>
      <c r="I25" s="2"/>
    </row>
    <row r="26" spans="1:9" ht="15" customHeight="1">
      <c r="A26" s="23" t="s">
        <v>88</v>
      </c>
      <c r="B26" s="8">
        <v>86101470</v>
      </c>
      <c r="C26" s="8">
        <v>86813195.46</v>
      </c>
      <c r="D26" s="8">
        <v>12738780.86</v>
      </c>
      <c r="E26" s="24">
        <f t="shared" si="3"/>
        <v>0.14673784086048894</v>
      </c>
      <c r="F26" s="8">
        <v>27370377.49</v>
      </c>
      <c r="G26" s="24">
        <f t="shared" si="4"/>
        <v>0.31527900044424884</v>
      </c>
      <c r="H26" s="9">
        <f t="shared" si="2"/>
        <v>59442817.97</v>
      </c>
      <c r="I26" s="2"/>
    </row>
    <row r="27" spans="1:9" ht="15" customHeight="1">
      <c r="A27" s="23" t="s">
        <v>86</v>
      </c>
      <c r="B27" s="8">
        <v>155542550</v>
      </c>
      <c r="C27" s="8">
        <v>155720550</v>
      </c>
      <c r="D27" s="8">
        <v>26803573.07</v>
      </c>
      <c r="E27" s="24">
        <f t="shared" si="3"/>
        <v>0.17212611354121213</v>
      </c>
      <c r="F27" s="8">
        <v>64252258.24</v>
      </c>
      <c r="G27" s="24">
        <f t="shared" si="4"/>
        <v>0.4126125822185961</v>
      </c>
      <c r="H27" s="9">
        <f t="shared" si="2"/>
        <v>91468291.75999999</v>
      </c>
      <c r="I27" s="2"/>
    </row>
    <row r="28" spans="1:9" ht="15" customHeight="1">
      <c r="A28" s="23" t="s">
        <v>52</v>
      </c>
      <c r="B28" s="8">
        <v>125400</v>
      </c>
      <c r="C28" s="8">
        <v>125400</v>
      </c>
      <c r="D28" s="8">
        <v>0</v>
      </c>
      <c r="E28" s="24"/>
      <c r="F28" s="8">
        <v>0</v>
      </c>
      <c r="G28" s="24"/>
      <c r="H28" s="9"/>
      <c r="I28" s="2"/>
    </row>
    <row r="29" spans="1:9" ht="15" customHeight="1">
      <c r="A29" s="23" t="s">
        <v>87</v>
      </c>
      <c r="B29" s="8">
        <v>65900000</v>
      </c>
      <c r="C29" s="8">
        <v>65900000</v>
      </c>
      <c r="D29" s="8">
        <v>11924542.27</v>
      </c>
      <c r="E29" s="24"/>
      <c r="F29" s="8">
        <v>25960037.34</v>
      </c>
      <c r="G29" s="24"/>
      <c r="H29" s="9"/>
      <c r="I29" s="2"/>
    </row>
    <row r="30" spans="1:9" ht="15" customHeight="1">
      <c r="A30" s="23" t="s">
        <v>27</v>
      </c>
      <c r="B30" s="8">
        <v>39416660</v>
      </c>
      <c r="C30" s="8">
        <v>39416660</v>
      </c>
      <c r="D30" s="8">
        <v>6541948.83</v>
      </c>
      <c r="E30" s="24">
        <f t="shared" si="3"/>
        <v>0.1659691315804028</v>
      </c>
      <c r="F30" s="8">
        <v>15893317.84</v>
      </c>
      <c r="G30" s="24">
        <f t="shared" si="4"/>
        <v>0.4032132057865887</v>
      </c>
      <c r="H30" s="9">
        <f t="shared" si="2"/>
        <v>23523342.16</v>
      </c>
      <c r="I30" s="2"/>
    </row>
    <row r="31" spans="1:8" ht="15" customHeight="1">
      <c r="A31" s="28" t="s">
        <v>9</v>
      </c>
      <c r="B31" s="29">
        <f>SUM(B32:B35)</f>
        <v>9935800</v>
      </c>
      <c r="C31" s="29">
        <f>SUM(C32:C35)</f>
        <v>9935800</v>
      </c>
      <c r="D31" s="29">
        <f>SUM(D32:D35)</f>
        <v>2373957.5500000003</v>
      </c>
      <c r="E31" s="30">
        <f t="shared" si="3"/>
        <v>0.23892968356850985</v>
      </c>
      <c r="F31" s="29">
        <f>SUM(F32:F35)</f>
        <v>4526887.7299999995</v>
      </c>
      <c r="G31" s="30">
        <f t="shared" si="4"/>
        <v>0.4556138136838503</v>
      </c>
      <c r="H31" s="38">
        <f t="shared" si="2"/>
        <v>5408912.2700000005</v>
      </c>
    </row>
    <row r="32" spans="1:8" ht="15" customHeight="1">
      <c r="A32" s="23" t="s">
        <v>89</v>
      </c>
      <c r="B32" s="8">
        <v>6712000</v>
      </c>
      <c r="C32" s="8">
        <v>6712000</v>
      </c>
      <c r="D32" s="8">
        <v>1869675.81</v>
      </c>
      <c r="E32" s="24">
        <f t="shared" si="3"/>
        <v>0.2785571826579261</v>
      </c>
      <c r="F32" s="8">
        <v>3650821.55</v>
      </c>
      <c r="G32" s="24">
        <f t="shared" si="4"/>
        <v>0.543924545589988</v>
      </c>
      <c r="H32" s="9">
        <f t="shared" si="2"/>
        <v>3061178.45</v>
      </c>
    </row>
    <row r="33" spans="1:8" ht="15" customHeight="1">
      <c r="A33" s="23" t="s">
        <v>90</v>
      </c>
      <c r="B33" s="8">
        <v>652900</v>
      </c>
      <c r="C33" s="8">
        <v>652900</v>
      </c>
      <c r="D33" s="8">
        <v>184214.29</v>
      </c>
      <c r="E33" s="24">
        <f t="shared" si="3"/>
        <v>0.28214778679736563</v>
      </c>
      <c r="F33" s="8">
        <v>302689.36</v>
      </c>
      <c r="G33" s="24">
        <f t="shared" si="4"/>
        <v>0.4636075356103538</v>
      </c>
      <c r="H33" s="9">
        <f t="shared" si="2"/>
        <v>350210.64</v>
      </c>
    </row>
    <row r="34" spans="1:8" ht="15" customHeight="1">
      <c r="A34" s="23" t="s">
        <v>91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92</v>
      </c>
      <c r="B35" s="8">
        <v>2570900</v>
      </c>
      <c r="C35" s="8">
        <v>2570900</v>
      </c>
      <c r="D35" s="8">
        <v>320067.45</v>
      </c>
      <c r="E35" s="24">
        <f t="shared" si="3"/>
        <v>0.12449626589910148</v>
      </c>
      <c r="F35" s="8">
        <v>573376.82</v>
      </c>
      <c r="G35" s="24">
        <f t="shared" si="4"/>
        <v>0.22302571861993853</v>
      </c>
      <c r="H35" s="9">
        <f t="shared" si="2"/>
        <v>1997523.1800000002</v>
      </c>
    </row>
    <row r="36" spans="1:8" ht="15" customHeight="1">
      <c r="A36" s="17" t="s">
        <v>10</v>
      </c>
      <c r="B36" s="15">
        <f>SUM(B37+B40+B43+B44+B48)</f>
        <v>99691300</v>
      </c>
      <c r="C36" s="15">
        <f>SUM(C37+C40+C43+C44+C48)</f>
        <v>101701325.34</v>
      </c>
      <c r="D36" s="15">
        <f>SUM(D37+D40+D43+D44+D48)</f>
        <v>3424275.9699999997</v>
      </c>
      <c r="E36" s="25">
        <f t="shared" si="3"/>
        <v>0.033669924738465556</v>
      </c>
      <c r="F36" s="15">
        <f>SUM(F37+F40+F43+F44+F48)</f>
        <v>6288363.17</v>
      </c>
      <c r="G36" s="25">
        <f t="shared" si="4"/>
        <v>0.06183167376607169</v>
      </c>
      <c r="H36" s="16">
        <f t="shared" si="2"/>
        <v>95412962.17</v>
      </c>
    </row>
    <row r="37" spans="1:8" ht="15" customHeight="1">
      <c r="A37" s="28" t="s">
        <v>11</v>
      </c>
      <c r="B37" s="29">
        <f>SUM(B38:B39)</f>
        <v>76899550</v>
      </c>
      <c r="C37" s="29">
        <f>SUM(C38:C39)</f>
        <v>76899550</v>
      </c>
      <c r="D37" s="29">
        <f>SUM(D38)</f>
        <v>2975262.17</v>
      </c>
      <c r="E37" s="30">
        <f t="shared" si="3"/>
        <v>0.0386902416203996</v>
      </c>
      <c r="F37" s="29">
        <f>SUM(F38)</f>
        <v>5630325.88</v>
      </c>
      <c r="G37" s="30">
        <f t="shared" si="4"/>
        <v>0.07321662974620788</v>
      </c>
      <c r="H37" s="38">
        <f t="shared" si="2"/>
        <v>71269224.12</v>
      </c>
    </row>
    <row r="38" spans="1:8" ht="15" customHeight="1">
      <c r="A38" s="23" t="s">
        <v>93</v>
      </c>
      <c r="B38" s="8">
        <v>46130000</v>
      </c>
      <c r="C38" s="8">
        <v>46130000</v>
      </c>
      <c r="D38" s="8">
        <v>2975262.17</v>
      </c>
      <c r="E38" s="24">
        <f t="shared" si="3"/>
        <v>0.06449733730760893</v>
      </c>
      <c r="F38" s="8">
        <v>5630325.88</v>
      </c>
      <c r="G38" s="24">
        <f t="shared" si="4"/>
        <v>0.12205345501842618</v>
      </c>
      <c r="H38" s="9">
        <f t="shared" si="2"/>
        <v>40499674.12</v>
      </c>
    </row>
    <row r="39" spans="1:8" ht="15" customHeight="1">
      <c r="A39" s="23" t="s">
        <v>94</v>
      </c>
      <c r="B39" s="8">
        <v>30769550</v>
      </c>
      <c r="C39" s="8">
        <v>30769550</v>
      </c>
      <c r="D39" s="8">
        <v>0</v>
      </c>
      <c r="E39" s="24">
        <f t="shared" si="3"/>
        <v>0</v>
      </c>
      <c r="F39" s="8"/>
      <c r="G39" s="24"/>
      <c r="H39" s="9"/>
    </row>
    <row r="40" spans="1:8" ht="15" customHeight="1">
      <c r="A40" s="28" t="s">
        <v>12</v>
      </c>
      <c r="B40" s="29">
        <f>SUM(B41:B42)</f>
        <v>11386000</v>
      </c>
      <c r="C40" s="29">
        <f>SUM(C41:C42)</f>
        <v>11386000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11386000</v>
      </c>
    </row>
    <row r="41" spans="1:8" ht="15" customHeight="1">
      <c r="A41" s="23" t="s">
        <v>50</v>
      </c>
      <c r="B41" s="8">
        <v>1000</v>
      </c>
      <c r="C41" s="8">
        <v>1000</v>
      </c>
      <c r="D41" s="8">
        <v>0</v>
      </c>
      <c r="E41" s="32" t="s">
        <v>46</v>
      </c>
      <c r="F41" s="8">
        <v>0</v>
      </c>
      <c r="G41" s="32" t="s">
        <v>46</v>
      </c>
      <c r="H41" s="9">
        <f t="shared" si="2"/>
        <v>1000</v>
      </c>
    </row>
    <row r="42" spans="1:8" ht="15" customHeight="1">
      <c r="A42" s="23" t="s">
        <v>51</v>
      </c>
      <c r="B42" s="8">
        <v>11385000</v>
      </c>
      <c r="C42" s="8">
        <v>11385000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11385000</v>
      </c>
    </row>
    <row r="43" spans="1:8" ht="15" customHeight="1">
      <c r="A43" s="28" t="s">
        <v>13</v>
      </c>
      <c r="B43" s="29">
        <v>0</v>
      </c>
      <c r="C43" s="29">
        <v>0</v>
      </c>
      <c r="D43" s="29">
        <v>0</v>
      </c>
      <c r="E43" s="33" t="s">
        <v>46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14</v>
      </c>
      <c r="B44" s="29">
        <f>SUM(B45:B47)</f>
        <v>11405750</v>
      </c>
      <c r="C44" s="29">
        <f>SUM(C45:C47)</f>
        <v>13415775.34</v>
      </c>
      <c r="D44" s="29">
        <f>SUM(D45:D47)</f>
        <v>449013.8</v>
      </c>
      <c r="E44" s="30">
        <f>D44/C44</f>
        <v>0.03346909057587125</v>
      </c>
      <c r="F44" s="29">
        <f>SUM(F45:F47)</f>
        <v>658037.29</v>
      </c>
      <c r="G44" s="30">
        <f>F44/C44</f>
        <v>0.04904951620932555</v>
      </c>
      <c r="H44" s="38">
        <f t="shared" si="2"/>
        <v>12757738.05</v>
      </c>
    </row>
    <row r="45" spans="1:8" ht="15" customHeight="1">
      <c r="A45" s="23" t="s">
        <v>88</v>
      </c>
      <c r="B45" s="8">
        <v>3704750</v>
      </c>
      <c r="C45" s="8">
        <v>5714775.34</v>
      </c>
      <c r="D45" s="8">
        <v>145640</v>
      </c>
      <c r="E45" s="24">
        <f>D45/C45</f>
        <v>0.02548481634625378</v>
      </c>
      <c r="F45" s="8">
        <v>354663.49</v>
      </c>
      <c r="G45" s="24">
        <f>F45/C45</f>
        <v>0.062060793101973454</v>
      </c>
      <c r="H45" s="9">
        <f t="shared" si="2"/>
        <v>5360111.85</v>
      </c>
    </row>
    <row r="46" spans="1:8" ht="15" customHeight="1">
      <c r="A46" s="23" t="s">
        <v>86</v>
      </c>
      <c r="B46" s="8">
        <v>7701000</v>
      </c>
      <c r="C46" s="8">
        <v>7701000</v>
      </c>
      <c r="D46" s="8">
        <v>303373.8</v>
      </c>
      <c r="E46" s="32" t="s">
        <v>46</v>
      </c>
      <c r="F46" s="8">
        <v>303373.8</v>
      </c>
      <c r="G46" s="32" t="s">
        <v>46</v>
      </c>
      <c r="H46" s="9">
        <f t="shared" si="2"/>
        <v>7397626.2</v>
      </c>
    </row>
    <row r="47" spans="1:8" ht="15" customHeight="1">
      <c r="A47" s="23" t="s">
        <v>52</v>
      </c>
      <c r="B47" s="8">
        <v>0</v>
      </c>
      <c r="C47" s="8">
        <v>0</v>
      </c>
      <c r="D47" s="8">
        <v>0</v>
      </c>
      <c r="E47" s="24" t="s">
        <v>46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15</v>
      </c>
      <c r="B48" s="29">
        <v>0</v>
      </c>
      <c r="C48" s="29">
        <v>0</v>
      </c>
      <c r="D48" s="29"/>
      <c r="E48" s="33" t="s">
        <v>46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95</v>
      </c>
      <c r="B49" s="15">
        <f>SUM(B10+B36)</f>
        <v>612300000</v>
      </c>
      <c r="C49" s="15">
        <f>SUM(C10+C36)</f>
        <v>615199750.8</v>
      </c>
      <c r="D49" s="15">
        <f>SUM(D10+D36)</f>
        <v>111674535.52</v>
      </c>
      <c r="E49" s="25">
        <f>D49/C49</f>
        <v>0.18152565142423982</v>
      </c>
      <c r="F49" s="15">
        <f>SUM(F10+F36)</f>
        <v>203037224.19</v>
      </c>
      <c r="G49" s="25">
        <f>F49/C49</f>
        <v>0.3300346333462787</v>
      </c>
      <c r="H49" s="16">
        <f t="shared" si="2"/>
        <v>412162526.60999995</v>
      </c>
    </row>
    <row r="50" spans="1:8" s="34" customFormat="1" ht="15" customHeight="1">
      <c r="A50" s="44" t="s">
        <v>53</v>
      </c>
      <c r="B50" s="15">
        <v>0</v>
      </c>
      <c r="C50" s="15">
        <v>0</v>
      </c>
      <c r="D50" s="15">
        <v>0</v>
      </c>
      <c r="E50" s="45" t="s">
        <v>46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54</v>
      </c>
      <c r="B51" s="15">
        <f aca="true" t="shared" si="5" ref="B51:G51">B49</f>
        <v>612300000</v>
      </c>
      <c r="C51" s="15">
        <f t="shared" si="5"/>
        <v>615199750.8</v>
      </c>
      <c r="D51" s="15">
        <f t="shared" si="5"/>
        <v>111674535.52</v>
      </c>
      <c r="E51" s="25">
        <f t="shared" si="5"/>
        <v>0.18152565142423982</v>
      </c>
      <c r="F51" s="15">
        <f>F49+F50</f>
        <v>203037224.19</v>
      </c>
      <c r="G51" s="25">
        <f t="shared" si="5"/>
        <v>0.3300346333462787</v>
      </c>
      <c r="H51" s="16">
        <f>H49-F50</f>
        <v>412162526.60999995</v>
      </c>
    </row>
    <row r="52" spans="1:8" s="34" customFormat="1" ht="15" customHeight="1">
      <c r="A52" s="47" t="s">
        <v>55</v>
      </c>
      <c r="B52" s="15">
        <v>0</v>
      </c>
      <c r="C52" s="15">
        <v>0</v>
      </c>
      <c r="D52" s="15">
        <v>0</v>
      </c>
      <c r="E52" s="45" t="s">
        <v>46</v>
      </c>
      <c r="F52" s="15">
        <v>7299833.72</v>
      </c>
      <c r="G52" s="46">
        <v>0</v>
      </c>
      <c r="H52" s="16">
        <v>0</v>
      </c>
    </row>
    <row r="53" spans="1:8" s="34" customFormat="1" ht="15" customHeight="1" thickBot="1">
      <c r="A53" s="48" t="s">
        <v>56</v>
      </c>
      <c r="B53" s="20">
        <v>0</v>
      </c>
      <c r="C53" s="20">
        <v>0</v>
      </c>
      <c r="D53" s="20">
        <v>0</v>
      </c>
      <c r="E53" s="49" t="s">
        <v>46</v>
      </c>
      <c r="F53" s="20">
        <f>F52</f>
        <v>7299833.72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20</v>
      </c>
      <c r="B55" s="62" t="s">
        <v>21</v>
      </c>
      <c r="C55" s="62"/>
      <c r="D55" s="62" t="s">
        <v>97</v>
      </c>
      <c r="E55" s="62"/>
      <c r="F55" s="62"/>
      <c r="G55" s="62" t="s">
        <v>81</v>
      </c>
      <c r="H55" s="62"/>
    </row>
    <row r="56" spans="1:8" ht="14.25">
      <c r="A56" s="21" t="s">
        <v>23</v>
      </c>
      <c r="B56" s="62" t="s">
        <v>24</v>
      </c>
      <c r="C56" s="62"/>
      <c r="D56" s="62" t="s">
        <v>80</v>
      </c>
      <c r="E56" s="62"/>
      <c r="F56" s="62"/>
      <c r="G56" s="62" t="s">
        <v>22</v>
      </c>
      <c r="H56" s="62"/>
    </row>
    <row r="57" spans="1:9" ht="15">
      <c r="A57" s="21" t="s">
        <v>25</v>
      </c>
      <c r="B57" s="62" t="s">
        <v>26</v>
      </c>
      <c r="C57" s="62"/>
      <c r="D57" s="62"/>
      <c r="E57" s="62"/>
      <c r="F57" s="62"/>
      <c r="G57" s="62"/>
      <c r="H57" s="62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9"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  <mergeCell ref="A1:H1"/>
    <mergeCell ref="A2:H2"/>
    <mergeCell ref="A3:H3"/>
    <mergeCell ref="A6:H6"/>
    <mergeCell ref="A7:A8"/>
    <mergeCell ref="B7:H7"/>
    <mergeCell ref="B8:B9"/>
    <mergeCell ref="C8:C9"/>
    <mergeCell ref="D8:G8"/>
    <mergeCell ref="H8:H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G34" sqref="G34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s="34" customFormat="1" ht="15" customHeight="1" thickTop="1">
      <c r="A7" s="51" t="s">
        <v>58</v>
      </c>
      <c r="B7" s="53" t="s">
        <v>57</v>
      </c>
      <c r="C7" s="53"/>
      <c r="D7" s="53"/>
      <c r="E7" s="53"/>
      <c r="F7" s="53"/>
      <c r="G7" s="53"/>
      <c r="H7" s="53"/>
      <c r="I7" s="53"/>
      <c r="J7" s="53"/>
      <c r="K7" s="54"/>
    </row>
    <row r="8" spans="1:11" s="34" customFormat="1" ht="15" customHeight="1">
      <c r="A8" s="52"/>
      <c r="B8" s="55" t="s">
        <v>60</v>
      </c>
      <c r="C8" s="55" t="s">
        <v>74</v>
      </c>
      <c r="D8" s="65" t="s">
        <v>61</v>
      </c>
      <c r="E8" s="65"/>
      <c r="F8" s="65" t="s">
        <v>64</v>
      </c>
      <c r="G8" s="65" t="s">
        <v>65</v>
      </c>
      <c r="H8" s="65"/>
      <c r="I8" s="65" t="s">
        <v>67</v>
      </c>
      <c r="J8" s="26" t="s">
        <v>68</v>
      </c>
      <c r="K8" s="39" t="s">
        <v>70</v>
      </c>
    </row>
    <row r="9" spans="1:11" s="34" customFormat="1" ht="15" customHeight="1">
      <c r="A9" s="27" t="s">
        <v>59</v>
      </c>
      <c r="B9" s="55"/>
      <c r="C9" s="55"/>
      <c r="D9" s="26" t="s">
        <v>62</v>
      </c>
      <c r="E9" s="26" t="s">
        <v>63</v>
      </c>
      <c r="F9" s="65"/>
      <c r="G9" s="26" t="s">
        <v>62</v>
      </c>
      <c r="H9" s="26" t="s">
        <v>66</v>
      </c>
      <c r="I9" s="65"/>
      <c r="J9" s="26" t="s">
        <v>69</v>
      </c>
      <c r="K9" s="39" t="s">
        <v>71</v>
      </c>
    </row>
    <row r="10" spans="1:11" ht="15" customHeight="1">
      <c r="A10" s="17" t="s">
        <v>16</v>
      </c>
      <c r="B10" s="15">
        <f aca="true" t="shared" si="0" ref="B10:K10">SUM(B11:B13)</f>
        <v>462418667</v>
      </c>
      <c r="C10" s="15">
        <f t="shared" si="0"/>
        <v>472507238.81</v>
      </c>
      <c r="D10" s="15">
        <f t="shared" si="0"/>
        <v>54715893.8</v>
      </c>
      <c r="E10" s="15">
        <f t="shared" si="0"/>
        <v>233572537.44</v>
      </c>
      <c r="F10" s="15">
        <f t="shared" si="0"/>
        <v>238934701.37000003</v>
      </c>
      <c r="G10" s="15">
        <f t="shared" si="0"/>
        <v>73199534.58000001</v>
      </c>
      <c r="H10" s="15">
        <f t="shared" si="0"/>
        <v>139742608.05</v>
      </c>
      <c r="I10" s="15">
        <f t="shared" si="0"/>
        <v>332764630.76</v>
      </c>
      <c r="J10" s="15">
        <f t="shared" si="0"/>
        <v>128684514.71</v>
      </c>
      <c r="K10" s="16">
        <f t="shared" si="0"/>
        <v>0</v>
      </c>
    </row>
    <row r="11" spans="1:11" ht="15" customHeight="1">
      <c r="A11" s="13" t="s">
        <v>72</v>
      </c>
      <c r="B11" s="8">
        <v>241392428</v>
      </c>
      <c r="C11" s="8">
        <v>242346660.2</v>
      </c>
      <c r="D11" s="8">
        <v>34655002.59</v>
      </c>
      <c r="E11" s="8">
        <v>71662548.88</v>
      </c>
      <c r="F11" s="8">
        <f>C11-E11</f>
        <v>170684111.32</v>
      </c>
      <c r="G11" s="8">
        <v>34655002.59</v>
      </c>
      <c r="H11" s="8">
        <v>71662548.88</v>
      </c>
      <c r="I11" s="8">
        <f>C11-H11</f>
        <v>170684111.32</v>
      </c>
      <c r="J11" s="8">
        <v>67668338.21</v>
      </c>
      <c r="K11" s="9">
        <v>0</v>
      </c>
    </row>
    <row r="12" spans="1:11" ht="15" customHeight="1">
      <c r="A12" s="13" t="s">
        <v>73</v>
      </c>
      <c r="B12" s="8">
        <v>5417300</v>
      </c>
      <c r="C12" s="8">
        <v>5417300</v>
      </c>
      <c r="D12" s="8">
        <v>917357.47</v>
      </c>
      <c r="E12" s="8">
        <v>1798877.39</v>
      </c>
      <c r="F12" s="8">
        <f>C12-E12</f>
        <v>3618422.6100000003</v>
      </c>
      <c r="G12" s="8">
        <v>917357.47</v>
      </c>
      <c r="H12" s="8">
        <v>1798877.39</v>
      </c>
      <c r="I12" s="8">
        <f>C12-H12</f>
        <v>3618422.6100000003</v>
      </c>
      <c r="J12" s="8">
        <v>1798877.39</v>
      </c>
      <c r="K12" s="9">
        <v>0</v>
      </c>
    </row>
    <row r="13" spans="1:11" ht="15" customHeight="1">
      <c r="A13" s="13" t="s">
        <v>17</v>
      </c>
      <c r="B13" s="8">
        <v>215608939</v>
      </c>
      <c r="C13" s="8">
        <v>224743278.61</v>
      </c>
      <c r="D13" s="8">
        <v>19143533.74</v>
      </c>
      <c r="E13" s="8">
        <v>160111111.17</v>
      </c>
      <c r="F13" s="8">
        <f>C13-E13</f>
        <v>64632167.44000003</v>
      </c>
      <c r="G13" s="8">
        <v>37627174.52</v>
      </c>
      <c r="H13" s="8">
        <v>66281181.78</v>
      </c>
      <c r="I13" s="8">
        <f>C13-H13</f>
        <v>158462096.83</v>
      </c>
      <c r="J13" s="8">
        <v>59217299.11</v>
      </c>
      <c r="K13" s="9">
        <v>0</v>
      </c>
    </row>
    <row r="14" spans="1:12" ht="15" customHeight="1">
      <c r="A14" s="17" t="s">
        <v>18</v>
      </c>
      <c r="B14" s="15">
        <f aca="true" t="shared" si="1" ref="B14:K14">SUM(B15:B17)</f>
        <v>144755245</v>
      </c>
      <c r="C14" s="15">
        <f t="shared" si="1"/>
        <v>144866257.71</v>
      </c>
      <c r="D14" s="15">
        <f t="shared" si="1"/>
        <v>2139248.45</v>
      </c>
      <c r="E14" s="15">
        <f t="shared" si="1"/>
        <v>62534541.56</v>
      </c>
      <c r="F14" s="15">
        <f t="shared" si="1"/>
        <v>82331716.14999999</v>
      </c>
      <c r="G14" s="15">
        <f t="shared" si="1"/>
        <v>8254590.36</v>
      </c>
      <c r="H14" s="15">
        <f t="shared" si="1"/>
        <v>18409615.400000002</v>
      </c>
      <c r="I14" s="15">
        <f t="shared" si="1"/>
        <v>126456642.30999999</v>
      </c>
      <c r="J14" s="15">
        <f t="shared" si="1"/>
        <v>18021236.94</v>
      </c>
      <c r="K14" s="16">
        <f t="shared" si="1"/>
        <v>0</v>
      </c>
      <c r="L14" s="2"/>
    </row>
    <row r="15" spans="1:12" s="34" customFormat="1" ht="15" customHeight="1">
      <c r="A15" s="13" t="s">
        <v>75</v>
      </c>
      <c r="B15" s="41">
        <v>131904245</v>
      </c>
      <c r="C15" s="41">
        <v>128732824.16</v>
      </c>
      <c r="D15" s="41">
        <v>1205478.09</v>
      </c>
      <c r="E15" s="41">
        <v>51813991.56</v>
      </c>
      <c r="F15" s="8">
        <f>C15-E15</f>
        <v>76918832.6</v>
      </c>
      <c r="G15" s="41">
        <v>3671700.39</v>
      </c>
      <c r="H15" s="41">
        <v>8323329.9</v>
      </c>
      <c r="I15" s="8">
        <f>C15-H15</f>
        <v>120409494.25999999</v>
      </c>
      <c r="J15" s="41">
        <v>7934951.44</v>
      </c>
      <c r="K15" s="42">
        <v>0</v>
      </c>
      <c r="L15" s="40"/>
    </row>
    <row r="16" spans="1:12" s="34" customFormat="1" ht="15" customHeight="1">
      <c r="A16" s="13" t="s">
        <v>76</v>
      </c>
      <c r="B16" s="41">
        <v>9230000</v>
      </c>
      <c r="C16" s="41">
        <v>12512433.55</v>
      </c>
      <c r="D16" s="41">
        <v>350783.06</v>
      </c>
      <c r="E16" s="41">
        <v>9580783.06</v>
      </c>
      <c r="F16" s="8">
        <f>C16-E16</f>
        <v>2931650.49</v>
      </c>
      <c r="G16" s="41">
        <v>3999902.67</v>
      </c>
      <c r="H16" s="41">
        <v>8946518.56</v>
      </c>
      <c r="I16" s="8">
        <f>C16-H16</f>
        <v>3565914.99</v>
      </c>
      <c r="J16" s="41">
        <v>8946518.56</v>
      </c>
      <c r="K16" s="42">
        <v>0</v>
      </c>
      <c r="L16" s="40"/>
    </row>
    <row r="17" spans="1:12" s="34" customFormat="1" ht="15" customHeight="1">
      <c r="A17" s="13" t="s">
        <v>79</v>
      </c>
      <c r="B17" s="41">
        <v>3621000</v>
      </c>
      <c r="C17" s="41">
        <v>3621000</v>
      </c>
      <c r="D17" s="41">
        <v>582987.3</v>
      </c>
      <c r="E17" s="41">
        <v>1139766.94</v>
      </c>
      <c r="F17" s="8">
        <f>C17-E17</f>
        <v>2481233.06</v>
      </c>
      <c r="G17" s="41">
        <v>582987.3</v>
      </c>
      <c r="H17" s="41">
        <v>1139766.94</v>
      </c>
      <c r="I17" s="8">
        <f>C17-H17</f>
        <v>2481233.06</v>
      </c>
      <c r="J17" s="41">
        <v>1139766.94</v>
      </c>
      <c r="K17" s="42">
        <v>0</v>
      </c>
      <c r="L17" s="40"/>
    </row>
    <row r="18" spans="1:11" ht="15" customHeight="1">
      <c r="A18" s="17" t="s">
        <v>19</v>
      </c>
      <c r="B18" s="18">
        <v>5126088</v>
      </c>
      <c r="C18" s="18">
        <v>5126088</v>
      </c>
      <c r="D18" s="10"/>
      <c r="E18" s="10"/>
      <c r="F18" s="15">
        <f>C18-E18</f>
        <v>5126088</v>
      </c>
      <c r="G18" s="10"/>
      <c r="H18" s="10"/>
      <c r="I18" s="15">
        <f>C18-H18</f>
        <v>5126088</v>
      </c>
      <c r="J18" s="10"/>
      <c r="K18" s="11"/>
    </row>
    <row r="19" spans="1:11" ht="15" customHeight="1">
      <c r="A19" s="14" t="s">
        <v>77</v>
      </c>
      <c r="B19" s="15">
        <f aca="true" t="shared" si="2" ref="B19:K19">SUM(B10+B14+B18)</f>
        <v>612300000</v>
      </c>
      <c r="C19" s="15">
        <f t="shared" si="2"/>
        <v>622499584.52</v>
      </c>
      <c r="D19" s="15">
        <f t="shared" si="2"/>
        <v>56855142.25</v>
      </c>
      <c r="E19" s="15">
        <f t="shared" si="2"/>
        <v>296107079</v>
      </c>
      <c r="F19" s="15">
        <f t="shared" si="2"/>
        <v>326392505.52000004</v>
      </c>
      <c r="G19" s="15">
        <f t="shared" si="2"/>
        <v>81454124.94000001</v>
      </c>
      <c r="H19" s="15">
        <f t="shared" si="2"/>
        <v>158152223.45000002</v>
      </c>
      <c r="I19" s="15">
        <f t="shared" si="2"/>
        <v>464347361.07</v>
      </c>
      <c r="J19" s="15">
        <f t="shared" si="2"/>
        <v>146705751.65</v>
      </c>
      <c r="K19" s="16">
        <f t="shared" si="2"/>
        <v>0</v>
      </c>
    </row>
    <row r="20" spans="1:11" ht="15" customHeight="1">
      <c r="A20" s="14" t="s">
        <v>78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44885000.74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54</v>
      </c>
      <c r="B21" s="20">
        <f>B19+B20</f>
        <v>612300000</v>
      </c>
      <c r="C21" s="20">
        <f>C19+C20</f>
        <v>622499584.52</v>
      </c>
      <c r="D21" s="20">
        <f>D19+D20</f>
        <v>56855142.25</v>
      </c>
      <c r="E21" s="20">
        <f>E19+E20</f>
        <v>296107079</v>
      </c>
      <c r="F21" s="20"/>
      <c r="G21" s="20">
        <f>G19+G20</f>
        <v>81454124.94000001</v>
      </c>
      <c r="H21" s="20">
        <f>H19+H20</f>
        <v>203037224.19000003</v>
      </c>
      <c r="I21" s="20"/>
      <c r="J21" s="20">
        <f>J19+J20</f>
        <v>146705751.65</v>
      </c>
      <c r="K21" s="43">
        <f>K19+K20</f>
        <v>0</v>
      </c>
    </row>
    <row r="22" spans="1:11" ht="13.5" thickTop="1">
      <c r="A22" s="67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8" t="s">
        <v>28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3" t="s">
        <v>20</v>
      </c>
      <c r="B25" s="63"/>
      <c r="C25" s="62" t="s">
        <v>21</v>
      </c>
      <c r="D25" s="62"/>
      <c r="E25" s="62"/>
      <c r="F25" s="62" t="s">
        <v>97</v>
      </c>
      <c r="G25" s="62"/>
      <c r="H25" s="62"/>
      <c r="I25" s="62" t="s">
        <v>81</v>
      </c>
      <c r="J25" s="62"/>
      <c r="K25" s="62"/>
    </row>
    <row r="26" spans="1:11" ht="14.25">
      <c r="A26" s="63" t="s">
        <v>23</v>
      </c>
      <c r="B26" s="63"/>
      <c r="C26" s="62" t="s">
        <v>24</v>
      </c>
      <c r="D26" s="62"/>
      <c r="E26" s="62"/>
      <c r="F26" s="62" t="s">
        <v>80</v>
      </c>
      <c r="G26" s="62"/>
      <c r="H26" s="62"/>
      <c r="I26" s="62" t="s">
        <v>22</v>
      </c>
      <c r="J26" s="62"/>
      <c r="K26" s="62"/>
    </row>
    <row r="27" spans="1:12" ht="15">
      <c r="A27" s="64" t="s">
        <v>25</v>
      </c>
      <c r="B27" s="64"/>
      <c r="C27" s="66" t="s">
        <v>26</v>
      </c>
      <c r="D27" s="66"/>
      <c r="E27" s="66"/>
      <c r="F27" s="62"/>
      <c r="G27" s="62"/>
      <c r="H27" s="62"/>
      <c r="I27" s="62"/>
      <c r="J27" s="62"/>
      <c r="K27" s="62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25:B25"/>
    <mergeCell ref="A26:B26"/>
    <mergeCell ref="F26:H26"/>
    <mergeCell ref="F27:H27"/>
    <mergeCell ref="F25:H25"/>
    <mergeCell ref="A27:B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2019-05-29T16:48:49Z</dcterms:modified>
  <cp:category/>
  <cp:version/>
  <cp:contentType/>
  <cp:contentStatus/>
</cp:coreProperties>
</file>