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1º Bim" sheetId="1" r:id="rId1"/>
    <sheet name="Dep Resultado Primário - 1º Bim" sheetId="2" r:id="rId2"/>
  </sheets>
  <definedNames>
    <definedName name="_xlfn.SUMIFS" hidden="1">#NAME?</definedName>
    <definedName name="_xlnm.Print_Area" localSheetId="1">'Dep Resultado Primário - 1º Bim'!$A$1:$I$86</definedName>
    <definedName name="_xlnm.Print_Area" localSheetId="0">'Rec Resultado Primário - 1º Bim'!$A$1:$D$57</definedName>
    <definedName name="Z_FED31D73_12BC_4C9A_9468_72952A34E245_.wvu.PrintArea" localSheetId="1" hidden="1">'Dep Resultado Primário - 1º Bim'!$A$1:$E$86</definedName>
    <definedName name="Z_FED31D73_12BC_4C9A_9468_72952A34E245_.wvu.PrintArea" localSheetId="0" hidden="1">'Rec Resultado Primário - 1º Bim'!$A$1:$D$57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2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<sst xmlns="http://schemas.openxmlformats.org/spreadsheetml/2006/main" count="140" uniqueCount="122">
  <si>
    <t>(Art.  53, Inciso III da LC. 101/00)</t>
  </si>
  <si>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</si>
  <si>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</si>
  <si>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</si>
  <si>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</si>
  <si>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</si>
  <si>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</si>
  <si>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</si>
  <si>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</si>
  <si>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</si>
  <si>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</si>
  <si>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</si>
  <si>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</si>
  <si>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</si>
  <si>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</si>
  <si>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</si>
  <si>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</si>
  <si>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</si>
  <si>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</si>
  <si>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</si>
  <si>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</si>
  <si>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</si>
  <si>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</si>
  <si>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</si>
  <si>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</si>
  <si>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</si>
  <si>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</si>
  <si>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</si>
  <si>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</si>
  <si>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</si>
  <si>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</si>
  <si>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</si>
  <si>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</si>
  <si>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</si>
  <si>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</si>
  <si>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</si>
  <si>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Saulo Pedroso de Souza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</si>
  <si>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</si>
  <si>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</si>
  <si>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</si>
  <si>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</si>
  <si>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</si>
  <si>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</si>
  <si>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</si>
  <si>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</si>
  <si>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</si>
  <si>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</si>
  <si>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</si>
  <si>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</si>
  <si>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</si>
  <si>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</si>
  <si>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</si>
  <si>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</si>
  <si>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</si>
  <si>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</si>
  <si>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</si>
  <si>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</si>
  <si>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</si>
  <si>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</si>
  <si>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</si>
  <si>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</si>
  <si>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</si>
  <si>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</si>
  <si>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</si>
  <si>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</si>
  <si>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</si>
  <si>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</si>
  <si>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</si>
  <si>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</si>
  <si>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</si>
  <si>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</si>
  <si>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</si>
  <si>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</si>
  <si>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</si>
  <si>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</si>
  <si>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</si>
  <si>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</si>
  <si>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</si>
  <si>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</si>
  <si>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</si>
  <si>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</si>
  <si>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</si>
  <si>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</si>
  <si>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</si>
  <si>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</si>
  <si>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</si>
  <si>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</si>
  <si>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</si>
  <si>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</si>
  <si>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</si>
  <si>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</si>
  <si>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</si>
  <si>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</si>
  <si>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</si>
  <si>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</si>
  <si>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</si>
  <si>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</si>
  <si>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</si>
  <si>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</si>
  <si>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</si>
  <si>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</si>
  <si>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</si>
  <si>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</si>
  <si>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</si>
  <si>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</si>
  <si>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</si>
  <si>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</si>
  <si>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</si>
  <si>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</si>
  <si>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</si>
  <si>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</si>
  <si>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</si>
  <si>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</si>
  <si>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ACIMA DA LINHA</t>
  </si>
  <si>
    <t>Dotação Atualizada</t>
  </si>
  <si>
    <t>1º BIMESTRE DE 2019</t>
  </si>
  <si>
    <t>Até o Bimestre 2019</t>
  </si>
  <si>
    <t>Paulo Turato Miotta</t>
  </si>
  <si>
    <t>Até o bimestre  2019</t>
  </si>
  <si>
    <t>Em 31/dez/2018 (a)</t>
  </si>
  <si>
    <t>Até o bimestre 2019 (b)</t>
  </si>
  <si>
    <t>Até o Bimestre 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</si>
</sst>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28" fillId="14" borderId="0" xfId="53" applyFont="1" applyFill="1" applyBorder="1" applyAlignment="1" applyProtection="1">
      <alignment vertical="center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6" fillId="0" borderId="16" xfId="53" applyFont="1" applyFill="1" applyBorder="1" applyAlignment="1" applyProtection="1">
      <alignment vertical="center"/>
      <protection hidden="1"/>
    </xf>
    <xf numFmtId="0" fontId="5" fillId="23" borderId="16" xfId="53" applyFont="1" applyFill="1" applyBorder="1" applyAlignment="1" applyProtection="1">
      <alignment vertical="center"/>
      <protection hidden="1"/>
    </xf>
    <xf numFmtId="0" fontId="5" fillId="23" borderId="0" xfId="53" applyFont="1" applyFill="1" applyBorder="1" applyAlignment="1" applyProtection="1">
      <alignment vertical="center"/>
      <protection hidden="1"/>
    </xf>
    <xf numFmtId="0" fontId="28" fillId="14" borderId="18" xfId="53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/>
      <protection hidden="1"/>
    </xf>
    <xf numFmtId="0" fontId="32" fillId="0" borderId="0" xfId="49" applyFont="1" applyFill="1" applyBorder="1" applyAlignment="1">
      <alignment vertical="center"/>
      <protection/>
    </xf>
    <xf numFmtId="0" fontId="6" fillId="0" borderId="0" xfId="53" applyFont="1" applyBorder="1" applyAlignment="1" applyProtection="1">
      <alignment horizontal="left" vertical="center" indent="2"/>
      <protection hidden="1"/>
    </xf>
    <xf numFmtId="0" fontId="32" fillId="0" borderId="0" xfId="49" applyFont="1" applyFill="1" applyBorder="1" applyAlignment="1">
      <alignment horizontal="right" vertical="center"/>
      <protection/>
    </xf>
    <xf numFmtId="0" fontId="33" fillId="0" borderId="0" xfId="49" applyFont="1" applyFill="1" applyBorder="1" applyAlignment="1">
      <alignment vertical="center"/>
      <protection/>
    </xf>
    <xf numFmtId="0" fontId="33" fillId="0" borderId="0" xfId="49" applyNumberFormat="1" applyFont="1" applyFill="1" applyBorder="1" applyAlignment="1">
      <alignment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5" fillId="23" borderId="12" xfId="53" applyFont="1" applyFill="1" applyBorder="1" applyAlignment="1" applyProtection="1">
      <alignment vertical="center"/>
      <protection hidden="1"/>
    </xf>
    <xf numFmtId="39" fontId="5" fillId="0" borderId="15" xfId="53" applyNumberFormat="1" applyFont="1" applyFill="1" applyBorder="1" applyAlignment="1" applyProtection="1">
      <alignment horizontal="right" vertical="center"/>
      <protection hidden="1"/>
    </xf>
    <xf numFmtId="39" fontId="5" fillId="0" borderId="19" xfId="53" applyNumberFormat="1" applyFont="1" applyFill="1" applyBorder="1" applyAlignment="1" applyProtection="1">
      <alignment horizontal="right" vertical="center"/>
      <protection hidden="1"/>
    </xf>
    <xf numFmtId="39" fontId="5" fillId="0" borderId="20" xfId="53" applyNumberFormat="1" applyFont="1" applyFill="1" applyBorder="1" applyAlignment="1" applyProtection="1">
      <alignment horizontal="right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5" fillId="23" borderId="25" xfId="53" applyFont="1" applyFill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3" xfId="53" applyFont="1" applyFill="1" applyBorder="1" applyAlignment="1" applyProtection="1">
      <alignment horizontal="left" vertical="center" indent="2"/>
      <protection hidden="1"/>
    </xf>
    <xf numFmtId="0" fontId="7" fillId="0" borderId="10" xfId="53" applyFont="1" applyFill="1" applyBorder="1" applyAlignment="1" applyProtection="1">
      <alignment horizontal="left" vertical="center" indent="2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171" fontId="5" fillId="23" borderId="15" xfId="53" applyNumberFormat="1" applyFont="1" applyFill="1" applyBorder="1" applyAlignment="1" applyProtection="1">
      <alignment horizontal="center" vertical="center"/>
      <protection locked="0"/>
    </xf>
    <xf numFmtId="171" fontId="5" fillId="23" borderId="19" xfId="53" applyNumberFormat="1" applyFont="1" applyFill="1" applyBorder="1" applyAlignment="1" applyProtection="1">
      <alignment horizontal="center" vertical="center"/>
      <protection locked="0"/>
    </xf>
    <xf numFmtId="171" fontId="5" fillId="23" borderId="20" xfId="53" applyNumberFormat="1" applyFont="1" applyFill="1" applyBorder="1" applyAlignment="1" applyProtection="1">
      <alignment horizontal="center" vertical="center"/>
      <protection locked="0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0" fontId="28" fillId="14" borderId="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32" xfId="53" applyNumberFormat="1" applyFont="1" applyBorder="1" applyAlignment="1" applyProtection="1">
      <alignment horizontal="center" vertical="center"/>
      <protection hidden="1"/>
    </xf>
    <xf numFmtId="171" fontId="0" fillId="0" borderId="0" xfId="58" applyFill="1" applyBorder="1" applyAlignment="1">
      <alignment horizontal="center" wrapText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5" xfId="53" applyFont="1" applyFill="1" applyBorder="1" applyAlignment="1" applyProtection="1">
      <alignment horizontal="center" vertical="center"/>
      <protection hidden="1"/>
    </xf>
    <xf numFmtId="171" fontId="5" fillId="0" borderId="15" xfId="53" applyNumberFormat="1" applyFont="1" applyBorder="1" applyAlignment="1" applyProtection="1">
      <alignment horizontal="center" vertical="center"/>
      <protection hidden="1"/>
    </xf>
    <xf numFmtId="171" fontId="5" fillId="0" borderId="19" xfId="53" applyNumberFormat="1" applyFont="1" applyBorder="1" applyAlignment="1" applyProtection="1">
      <alignment horizontal="center" vertical="center"/>
      <protection hidden="1"/>
    </xf>
    <xf numFmtId="171" fontId="5" fillId="0" borderId="32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zoomScalePageLayoutView="0" workbookViewId="0" topLeftCell="A1">
      <selection activeCell="C54" sqref="C54:D54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70" t="s">
        <v>37</v>
      </c>
      <c r="B1" s="70"/>
      <c r="C1" s="70"/>
      <c r="D1" s="70"/>
    </row>
    <row r="2" spans="1:4" ht="18">
      <c r="A2" s="71" t="s">
        <v>0</v>
      </c>
      <c r="B2" s="71"/>
      <c r="C2" s="71"/>
      <c r="D2" s="71"/>
    </row>
    <row r="3" spans="1:4" ht="18">
      <c r="A3" s="71" t="s">
        <v>1</v>
      </c>
      <c r="B3" s="71"/>
      <c r="C3" s="71"/>
      <c r="D3" s="71"/>
    </row>
    <row r="4" spans="1:4" ht="18">
      <c r="A4" s="6" t="s">
        <v>2</v>
      </c>
      <c r="B4" s="4"/>
      <c r="C4" s="5"/>
      <c r="D4" s="5"/>
    </row>
    <row r="5" spans="1:4" ht="18">
      <c r="A5" s="6" t="s">
        <v>115</v>
      </c>
      <c r="B5" s="4"/>
      <c r="C5" s="5"/>
      <c r="D5" s="5"/>
    </row>
    <row r="6" spans="1:4" ht="18">
      <c r="A6" s="6"/>
      <c r="B6" s="4"/>
      <c r="C6" s="5"/>
      <c r="D6" s="5"/>
    </row>
    <row r="7" spans="1:4" ht="15">
      <c r="A7" s="35" t="s">
        <v>38</v>
      </c>
      <c r="B7" s="3"/>
      <c r="C7" s="3"/>
      <c r="D7" s="3"/>
    </row>
    <row r="8" spans="1:4" ht="15">
      <c r="A8" s="35"/>
      <c r="B8" s="3"/>
      <c r="C8" s="3"/>
      <c r="D8" s="3"/>
    </row>
    <row r="9" spans="1:4" ht="13.5" thickBot="1">
      <c r="A9" s="67" t="s">
        <v>113</v>
      </c>
      <c r="B9" s="68"/>
      <c r="C9" s="68"/>
      <c r="D9" s="68"/>
    </row>
    <row r="10" spans="1:4" ht="19.5" customHeight="1" thickTop="1">
      <c r="A10" s="82" t="s">
        <v>14</v>
      </c>
      <c r="B10" s="78"/>
      <c r="C10" s="78" t="s">
        <v>3</v>
      </c>
      <c r="D10" s="31" t="s">
        <v>62</v>
      </c>
    </row>
    <row r="11" spans="1:4" ht="19.5" customHeight="1">
      <c r="A11" s="83"/>
      <c r="B11" s="79"/>
      <c r="C11" s="79"/>
      <c r="D11" s="34" t="s">
        <v>116</v>
      </c>
    </row>
    <row r="12" spans="1:4" ht="19.5" customHeight="1">
      <c r="A12" s="74" t="s">
        <v>15</v>
      </c>
      <c r="B12" s="75"/>
      <c r="C12" s="10">
        <f>SUM(C13+C19+C20+C23+C32)</f>
        <v>513420425.46</v>
      </c>
      <c r="D12" s="10">
        <f>SUM(D13+D19+D20+D23+D32)</f>
        <v>88498601.47</v>
      </c>
    </row>
    <row r="13" spans="1:4" ht="19.5" customHeight="1">
      <c r="A13" s="72" t="s">
        <v>16</v>
      </c>
      <c r="B13" s="73"/>
      <c r="C13" s="13">
        <f>SUM(C14:C18)</f>
        <v>222481340</v>
      </c>
      <c r="D13" s="13">
        <f>SUM(D14:D18)</f>
        <v>27733108.62</v>
      </c>
    </row>
    <row r="14" spans="1:4" ht="19.5" customHeight="1">
      <c r="A14" s="76" t="s">
        <v>17</v>
      </c>
      <c r="B14" s="77"/>
      <c r="C14" s="8">
        <v>109215800</v>
      </c>
      <c r="D14" s="8">
        <v>10483571.43</v>
      </c>
    </row>
    <row r="15" spans="1:4" ht="19.5" customHeight="1">
      <c r="A15" s="76" t="s">
        <v>18</v>
      </c>
      <c r="B15" s="77"/>
      <c r="C15" s="8">
        <v>64202000</v>
      </c>
      <c r="D15" s="8">
        <v>10849304.56</v>
      </c>
    </row>
    <row r="16" spans="1:4" ht="19.5" customHeight="1">
      <c r="A16" s="76" t="s">
        <v>19</v>
      </c>
      <c r="B16" s="77"/>
      <c r="C16" s="8">
        <v>16275300</v>
      </c>
      <c r="D16" s="8">
        <v>3138346.96</v>
      </c>
    </row>
    <row r="17" spans="1:4" ht="19.5" customHeight="1">
      <c r="A17" s="76" t="s">
        <v>20</v>
      </c>
      <c r="B17" s="77"/>
      <c r="C17" s="9">
        <v>17247540</v>
      </c>
      <c r="D17" s="9">
        <v>2403949.81</v>
      </c>
    </row>
    <row r="18" spans="1:4" ht="19.5" customHeight="1">
      <c r="A18" s="76" t="s">
        <v>39</v>
      </c>
      <c r="B18" s="77"/>
      <c r="C18" s="9">
        <v>15540700</v>
      </c>
      <c r="D18" s="9">
        <v>857935.86</v>
      </c>
    </row>
    <row r="19" spans="1:4" ht="19.5" customHeight="1">
      <c r="A19" s="72" t="s">
        <v>40</v>
      </c>
      <c r="B19" s="73"/>
      <c r="C19" s="13">
        <v>9588300</v>
      </c>
      <c r="D19" s="13">
        <v>1700787.27</v>
      </c>
    </row>
    <row r="20" spans="1:4" ht="19.5" customHeight="1">
      <c r="A20" s="72" t="s">
        <v>41</v>
      </c>
      <c r="B20" s="73"/>
      <c r="C20" s="13">
        <f>SUM(C21,C22)</f>
        <v>2350500</v>
      </c>
      <c r="D20" s="13">
        <f>SUM(D21:D22)</f>
        <v>147367.54</v>
      </c>
    </row>
    <row r="21" spans="1:4" ht="19.5" customHeight="1">
      <c r="A21" s="76" t="s">
        <v>42</v>
      </c>
      <c r="B21" s="77"/>
      <c r="C21" s="8">
        <v>2237300</v>
      </c>
      <c r="D21" s="8">
        <v>114610.35</v>
      </c>
    </row>
    <row r="22" spans="1:4" ht="19.5" customHeight="1">
      <c r="A22" s="76" t="s">
        <v>43</v>
      </c>
      <c r="B22" s="77"/>
      <c r="C22" s="8">
        <v>113200</v>
      </c>
      <c r="D22" s="8">
        <v>32757.19</v>
      </c>
    </row>
    <row r="23" spans="1:4" ht="19.5" customHeight="1">
      <c r="A23" s="72" t="s">
        <v>21</v>
      </c>
      <c r="B23" s="73"/>
      <c r="C23" s="13">
        <f>SUM(C24:C31)</f>
        <v>269064485.46</v>
      </c>
      <c r="D23" s="13">
        <f>SUM(D24:D31)</f>
        <v>56764407.85999999</v>
      </c>
    </row>
    <row r="24" spans="1:4" ht="19.5" customHeight="1">
      <c r="A24" s="76" t="s">
        <v>22</v>
      </c>
      <c r="B24" s="77"/>
      <c r="C24" s="8">
        <v>40972320</v>
      </c>
      <c r="D24" s="8">
        <v>8073990.01</v>
      </c>
    </row>
    <row r="25" spans="1:4" ht="19.5" customHeight="1">
      <c r="A25" s="76" t="s">
        <v>23</v>
      </c>
      <c r="B25" s="77"/>
      <c r="C25" s="8">
        <v>89040000</v>
      </c>
      <c r="D25" s="8">
        <v>14572324.6</v>
      </c>
    </row>
    <row r="26" spans="1:4" ht="19.5" customHeight="1">
      <c r="A26" s="76" t="s">
        <v>24</v>
      </c>
      <c r="B26" s="77"/>
      <c r="C26" s="8">
        <v>26542400</v>
      </c>
      <c r="D26" s="8">
        <v>14647104.68</v>
      </c>
    </row>
    <row r="27" spans="1:4" ht="19.5" customHeight="1">
      <c r="A27" s="32" t="s">
        <v>44</v>
      </c>
      <c r="B27" s="33"/>
      <c r="C27" s="8">
        <v>84640</v>
      </c>
      <c r="D27" s="8">
        <v>3312.12</v>
      </c>
    </row>
    <row r="28" spans="1:4" ht="19.5" customHeight="1">
      <c r="A28" s="32" t="s">
        <v>45</v>
      </c>
      <c r="B28" s="33"/>
      <c r="C28" s="8">
        <v>381440</v>
      </c>
      <c r="D28" s="8">
        <v>0</v>
      </c>
    </row>
    <row r="29" spans="1:4" ht="19.5" customHeight="1">
      <c r="A29" s="32" t="s">
        <v>46</v>
      </c>
      <c r="B29" s="33"/>
      <c r="C29" s="8">
        <v>645840</v>
      </c>
      <c r="D29" s="8">
        <v>108745.19</v>
      </c>
    </row>
    <row r="30" spans="1:4" ht="19.5" customHeight="1">
      <c r="A30" s="32" t="s">
        <v>47</v>
      </c>
      <c r="B30" s="33"/>
      <c r="C30" s="8">
        <v>65900000</v>
      </c>
      <c r="D30" s="8">
        <v>14035495.07</v>
      </c>
    </row>
    <row r="31" spans="1:4" ht="19.5" customHeight="1">
      <c r="A31" s="76" t="s">
        <v>26</v>
      </c>
      <c r="B31" s="77"/>
      <c r="C31" s="9">
        <v>45497845.46</v>
      </c>
      <c r="D31" s="9">
        <v>5323436.19</v>
      </c>
    </row>
    <row r="32" spans="1:4" ht="19.5" customHeight="1">
      <c r="A32" s="72" t="s">
        <v>27</v>
      </c>
      <c r="B32" s="73"/>
      <c r="C32" s="13">
        <f>SUM(C33:C34)</f>
        <v>9935800</v>
      </c>
      <c r="D32" s="13">
        <f>SUM(D33:D34)</f>
        <v>2152930.18</v>
      </c>
    </row>
    <row r="33" spans="1:4" ht="19.5" customHeight="1">
      <c r="A33" s="76" t="s">
        <v>48</v>
      </c>
      <c r="B33" s="77"/>
      <c r="C33" s="8">
        <v>0</v>
      </c>
      <c r="D33" s="8">
        <v>0</v>
      </c>
    </row>
    <row r="34" spans="1:4" ht="19.5" customHeight="1">
      <c r="A34" s="76" t="s">
        <v>49</v>
      </c>
      <c r="B34" s="77"/>
      <c r="C34" s="8">
        <v>9935800</v>
      </c>
      <c r="D34" s="8">
        <v>2152930.18</v>
      </c>
    </row>
    <row r="35" spans="1:4" ht="19.5" customHeight="1">
      <c r="A35" s="74" t="s">
        <v>50</v>
      </c>
      <c r="B35" s="75"/>
      <c r="C35" s="14">
        <v>511183125.46</v>
      </c>
      <c r="D35" s="14">
        <v>88383991.12</v>
      </c>
    </row>
    <row r="36" spans="1:4" ht="19.5" customHeight="1">
      <c r="A36" s="28" t="s">
        <v>51</v>
      </c>
      <c r="B36" s="29"/>
      <c r="C36" s="14">
        <v>101701325.34</v>
      </c>
      <c r="D36" s="14">
        <v>2864087.2</v>
      </c>
    </row>
    <row r="37" spans="1:4" ht="19.5" customHeight="1">
      <c r="A37" s="72" t="s">
        <v>52</v>
      </c>
      <c r="B37" s="73"/>
      <c r="C37" s="13">
        <v>76899550</v>
      </c>
      <c r="D37" s="13">
        <v>2655063.71</v>
      </c>
    </row>
    <row r="38" spans="1:4" ht="19.5" customHeight="1">
      <c r="A38" s="72" t="s">
        <v>53</v>
      </c>
      <c r="B38" s="73"/>
      <c r="C38" s="13">
        <v>0</v>
      </c>
      <c r="D38" s="13">
        <v>0</v>
      </c>
    </row>
    <row r="39" spans="1:4" ht="19.5" customHeight="1">
      <c r="A39" s="72" t="s">
        <v>54</v>
      </c>
      <c r="B39" s="73"/>
      <c r="C39" s="13">
        <v>11386000</v>
      </c>
      <c r="D39" s="13">
        <v>0</v>
      </c>
    </row>
    <row r="40" spans="1:4" ht="19.5" customHeight="1">
      <c r="A40" s="32" t="s">
        <v>55</v>
      </c>
      <c r="B40" s="30"/>
      <c r="C40" s="9">
        <v>1000</v>
      </c>
      <c r="D40" s="13"/>
    </row>
    <row r="41" spans="1:4" ht="19.5" customHeight="1">
      <c r="A41" s="32" t="s">
        <v>56</v>
      </c>
      <c r="B41" s="30"/>
      <c r="C41" s="9">
        <v>11385000</v>
      </c>
      <c r="D41" s="13"/>
    </row>
    <row r="42" spans="1:4" ht="19.5" customHeight="1">
      <c r="A42" s="32" t="s">
        <v>57</v>
      </c>
      <c r="B42" s="30"/>
      <c r="C42" s="13">
        <v>0</v>
      </c>
      <c r="D42" s="13"/>
    </row>
    <row r="43" spans="1:4" ht="19.5" customHeight="1">
      <c r="A43" s="72" t="s">
        <v>28</v>
      </c>
      <c r="B43" s="73"/>
      <c r="C43" s="13">
        <f>SUM(C44:C45)</f>
        <v>13415775.34</v>
      </c>
      <c r="D43" s="13">
        <f>SUM(D44:D45)</f>
        <v>209023.49</v>
      </c>
    </row>
    <row r="44" spans="1:4" ht="19.5" customHeight="1">
      <c r="A44" s="76" t="s">
        <v>25</v>
      </c>
      <c r="B44" s="77"/>
      <c r="C44" s="8">
        <v>9858914.5</v>
      </c>
      <c r="D44" s="8">
        <v>4023.49</v>
      </c>
    </row>
    <row r="45" spans="1:4" ht="19.5" customHeight="1">
      <c r="A45" s="76" t="s">
        <v>29</v>
      </c>
      <c r="B45" s="77"/>
      <c r="C45" s="8">
        <v>3556860.84</v>
      </c>
      <c r="D45" s="8">
        <v>205000</v>
      </c>
    </row>
    <row r="46" spans="1:4" ht="19.5" customHeight="1">
      <c r="A46" s="72" t="s">
        <v>30</v>
      </c>
      <c r="B46" s="73"/>
      <c r="C46" s="13">
        <v>0</v>
      </c>
      <c r="D46" s="13">
        <v>0</v>
      </c>
    </row>
    <row r="47" spans="1:4" ht="19.5" customHeight="1">
      <c r="A47" s="76" t="s">
        <v>58</v>
      </c>
      <c r="B47" s="77"/>
      <c r="C47" s="13"/>
      <c r="D47" s="13"/>
    </row>
    <row r="48" spans="1:4" ht="19.5" customHeight="1">
      <c r="A48" s="76" t="s">
        <v>59</v>
      </c>
      <c r="B48" s="77"/>
      <c r="C48" s="13"/>
      <c r="D48" s="13"/>
    </row>
    <row r="49" spans="1:4" ht="19.5" customHeight="1">
      <c r="A49" s="74" t="s">
        <v>60</v>
      </c>
      <c r="B49" s="75"/>
      <c r="C49" s="14">
        <f>SUM(C43)</f>
        <v>13415775.34</v>
      </c>
      <c r="D49" s="14">
        <v>209023.49</v>
      </c>
    </row>
    <row r="50" spans="1:4" ht="19.5" customHeight="1" thickBot="1">
      <c r="A50" s="84" t="s">
        <v>61</v>
      </c>
      <c r="B50" s="60"/>
      <c r="C50" s="17">
        <v>524598900.8</v>
      </c>
      <c r="D50" s="17">
        <v>88593014.61</v>
      </c>
    </row>
    <row r="51" spans="1:4" ht="15" customHeight="1" thickTop="1">
      <c r="A51" s="80"/>
      <c r="B51" s="81"/>
      <c r="C51" s="3"/>
      <c r="D51" s="3"/>
    </row>
    <row r="53" spans="1:4" ht="12.75">
      <c r="A53" s="69" t="s">
        <v>4</v>
      </c>
      <c r="B53" s="69"/>
      <c r="C53" s="69" t="s">
        <v>117</v>
      </c>
      <c r="D53" s="69"/>
    </row>
    <row r="54" spans="1:4" ht="12.75">
      <c r="A54" s="69" t="s">
        <v>8</v>
      </c>
      <c r="B54" s="69"/>
      <c r="C54" s="69" t="s">
        <v>7</v>
      </c>
      <c r="D54" s="69"/>
    </row>
    <row r="55" spans="1:2" ht="12.75">
      <c r="A55" s="69" t="s">
        <v>10</v>
      </c>
      <c r="B55" s="69"/>
    </row>
    <row r="58" spans="1:4" ht="12.75">
      <c r="A58" s="69" t="s">
        <v>5</v>
      </c>
      <c r="B58" s="69"/>
      <c r="C58" s="69" t="s">
        <v>36</v>
      </c>
      <c r="D58" s="69"/>
    </row>
    <row r="59" spans="1:4" ht="12.75">
      <c r="A59" s="69" t="s">
        <v>9</v>
      </c>
      <c r="B59" s="69"/>
      <c r="C59" s="69" t="s">
        <v>6</v>
      </c>
      <c r="D59" s="69"/>
    </row>
    <row r="60" spans="1:2" ht="12.75">
      <c r="A60" s="69" t="s">
        <v>11</v>
      </c>
      <c r="B60" s="69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selectLockedCells="1"/>
  <mergeCells count="48">
    <mergeCell ref="A23:B23"/>
    <mergeCell ref="A24:B24"/>
    <mergeCell ref="A50:B50"/>
    <mergeCell ref="A46:B46"/>
    <mergeCell ref="A25:B25"/>
    <mergeCell ref="A38:B38"/>
    <mergeCell ref="A47:B47"/>
    <mergeCell ref="A48:B48"/>
    <mergeCell ref="A34:B34"/>
    <mergeCell ref="A43:B43"/>
    <mergeCell ref="A33:B33"/>
    <mergeCell ref="A20:B20"/>
    <mergeCell ref="A10:B11"/>
    <mergeCell ref="A12:B12"/>
    <mergeCell ref="A14:B14"/>
    <mergeCell ref="A15:B15"/>
    <mergeCell ref="A16:B16"/>
    <mergeCell ref="A18:B18"/>
    <mergeCell ref="A19:B19"/>
    <mergeCell ref="A54:B54"/>
    <mergeCell ref="C10:C11"/>
    <mergeCell ref="A13:B13"/>
    <mergeCell ref="C53:D53"/>
    <mergeCell ref="C54:D54"/>
    <mergeCell ref="A51:B51"/>
    <mergeCell ref="A26:B26"/>
    <mergeCell ref="A31:B31"/>
    <mergeCell ref="A32:B32"/>
    <mergeCell ref="A49:B49"/>
    <mergeCell ref="A1:D1"/>
    <mergeCell ref="A2:D2"/>
    <mergeCell ref="A3:D3"/>
    <mergeCell ref="A39:B39"/>
    <mergeCell ref="A35:B35"/>
    <mergeCell ref="A37:B37"/>
    <mergeCell ref="A21:B21"/>
    <mergeCell ref="A22:B22"/>
    <mergeCell ref="A17:B17"/>
    <mergeCell ref="A9:D9"/>
    <mergeCell ref="A60:B60"/>
    <mergeCell ref="A55:B55"/>
    <mergeCell ref="C58:D58"/>
    <mergeCell ref="A59:B59"/>
    <mergeCell ref="C59:D59"/>
    <mergeCell ref="A44:B44"/>
    <mergeCell ref="A45:B45"/>
    <mergeCell ref="A58:B58"/>
    <mergeCell ref="A53:B5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PageLayoutView="0" workbookViewId="0" topLeftCell="A55">
      <selection activeCell="F79" sqref="F79:G79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70" t="s">
        <v>37</v>
      </c>
      <c r="B1" s="70"/>
      <c r="C1" s="70"/>
      <c r="D1" s="70"/>
      <c r="E1" s="70"/>
      <c r="F1" s="70"/>
      <c r="G1" s="70"/>
      <c r="H1" s="70"/>
      <c r="I1" s="70"/>
    </row>
    <row r="2" spans="1:9" ht="18">
      <c r="A2" s="71" t="s">
        <v>0</v>
      </c>
      <c r="B2" s="71"/>
      <c r="C2" s="71"/>
      <c r="D2" s="71"/>
      <c r="E2" s="71"/>
      <c r="F2" s="71"/>
      <c r="G2" s="71"/>
      <c r="H2" s="71"/>
      <c r="I2" s="71"/>
    </row>
    <row r="3" spans="1:9" ht="18">
      <c r="A3" s="71" t="s">
        <v>1</v>
      </c>
      <c r="B3" s="71"/>
      <c r="C3" s="71"/>
      <c r="D3" s="71"/>
      <c r="E3" s="71"/>
      <c r="F3" s="71"/>
      <c r="G3" s="71"/>
      <c r="H3" s="71"/>
      <c r="I3" s="71"/>
    </row>
    <row r="4" spans="1:5" ht="18">
      <c r="A4" s="6" t="s">
        <v>2</v>
      </c>
      <c r="B4" s="4"/>
      <c r="C4" s="5"/>
      <c r="D4" s="5"/>
      <c r="E4" s="5"/>
    </row>
    <row r="5" spans="1:5" ht="18">
      <c r="A5" s="6" t="s">
        <v>115</v>
      </c>
      <c r="B5" s="4"/>
      <c r="C5" s="5"/>
      <c r="D5" s="5"/>
      <c r="E5" s="5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82" t="s">
        <v>31</v>
      </c>
      <c r="B7" s="78"/>
      <c r="C7" s="78" t="s">
        <v>114</v>
      </c>
      <c r="D7" s="78" t="s">
        <v>116</v>
      </c>
      <c r="E7" s="78"/>
      <c r="F7" s="78"/>
      <c r="G7" s="78"/>
      <c r="H7" s="78"/>
      <c r="I7" s="66"/>
    </row>
    <row r="8" spans="1:9" ht="19.5" customHeight="1">
      <c r="A8" s="83"/>
      <c r="B8" s="79"/>
      <c r="C8" s="79"/>
      <c r="D8" s="99" t="s">
        <v>32</v>
      </c>
      <c r="E8" s="95" t="s">
        <v>75</v>
      </c>
      <c r="F8" s="99" t="s">
        <v>76</v>
      </c>
      <c r="G8" s="102" t="s">
        <v>77</v>
      </c>
      <c r="H8" s="79" t="s">
        <v>78</v>
      </c>
      <c r="I8" s="104"/>
    </row>
    <row r="9" spans="1:9" ht="19.5" customHeight="1">
      <c r="A9" s="83"/>
      <c r="B9" s="79"/>
      <c r="C9" s="79"/>
      <c r="D9" s="100"/>
      <c r="E9" s="101"/>
      <c r="F9" s="100"/>
      <c r="G9" s="103"/>
      <c r="H9" s="11" t="s">
        <v>79</v>
      </c>
      <c r="I9" s="12" t="s">
        <v>80</v>
      </c>
    </row>
    <row r="10" spans="1:9" ht="19.5" customHeight="1">
      <c r="A10" s="88" t="s">
        <v>63</v>
      </c>
      <c r="B10" s="89"/>
      <c r="C10" s="20">
        <f aca="true" t="shared" si="0" ref="C10:I10">SUM(C11:C13)</f>
        <v>468428688.32</v>
      </c>
      <c r="D10" s="20">
        <f t="shared" si="0"/>
        <v>178856643.64000002</v>
      </c>
      <c r="E10" s="20">
        <f t="shared" si="0"/>
        <v>66543073.47</v>
      </c>
      <c r="F10" s="20">
        <f t="shared" si="0"/>
        <v>54849375.49</v>
      </c>
      <c r="G10" s="20">
        <f t="shared" si="0"/>
        <v>15618516.41</v>
      </c>
      <c r="H10" s="20">
        <f t="shared" si="0"/>
        <v>5463869.91</v>
      </c>
      <c r="I10" s="25">
        <f t="shared" si="0"/>
        <v>5046386.07</v>
      </c>
    </row>
    <row r="11" spans="1:9" ht="19.5" customHeight="1">
      <c r="A11" s="86" t="s">
        <v>33</v>
      </c>
      <c r="B11" s="87"/>
      <c r="C11" s="21">
        <v>242480660.2</v>
      </c>
      <c r="D11" s="21">
        <v>37007546.29</v>
      </c>
      <c r="E11" s="21">
        <v>37007546.29</v>
      </c>
      <c r="F11" s="21">
        <v>33548601.39</v>
      </c>
      <c r="G11" s="21">
        <v>7585657.55</v>
      </c>
      <c r="H11" s="21">
        <v>0</v>
      </c>
      <c r="I11" s="22">
        <v>0</v>
      </c>
    </row>
    <row r="12" spans="1:9" ht="19.5" customHeight="1">
      <c r="A12" s="86" t="s">
        <v>64</v>
      </c>
      <c r="B12" s="87"/>
      <c r="C12" s="21">
        <v>5417300</v>
      </c>
      <c r="D12" s="21">
        <v>881519.92</v>
      </c>
      <c r="E12" s="21">
        <v>881519.92</v>
      </c>
      <c r="F12" s="21">
        <v>881519.92</v>
      </c>
      <c r="G12" s="21">
        <v>0</v>
      </c>
      <c r="H12" s="21">
        <v>0</v>
      </c>
      <c r="I12" s="22">
        <v>0</v>
      </c>
    </row>
    <row r="13" spans="1:9" ht="19.5" customHeight="1">
      <c r="A13" s="86" t="s">
        <v>34</v>
      </c>
      <c r="B13" s="87"/>
      <c r="C13" s="21">
        <v>220530728.12</v>
      </c>
      <c r="D13" s="21">
        <v>140967577.43</v>
      </c>
      <c r="E13" s="21">
        <v>28654007.26</v>
      </c>
      <c r="F13" s="21">
        <v>20419254.18</v>
      </c>
      <c r="G13" s="21">
        <v>8032858.86</v>
      </c>
      <c r="H13" s="21">
        <v>5463869.91</v>
      </c>
      <c r="I13" s="22">
        <v>5046386.07</v>
      </c>
    </row>
    <row r="14" spans="1:9" ht="19.5" customHeight="1">
      <c r="A14" s="88" t="s">
        <v>65</v>
      </c>
      <c r="B14" s="89"/>
      <c r="C14" s="20">
        <f aca="true" t="shared" si="1" ref="C14:I14">C10-C12</f>
        <v>463011388.32</v>
      </c>
      <c r="D14" s="20">
        <f t="shared" si="1"/>
        <v>177975123.72000003</v>
      </c>
      <c r="E14" s="20">
        <f t="shared" si="1"/>
        <v>65661553.55</v>
      </c>
      <c r="F14" s="20">
        <f t="shared" si="1"/>
        <v>53967855.57</v>
      </c>
      <c r="G14" s="20">
        <f t="shared" si="1"/>
        <v>15618516.41</v>
      </c>
      <c r="H14" s="20">
        <v>5463869.91</v>
      </c>
      <c r="I14" s="25">
        <v>5046386.07</v>
      </c>
    </row>
    <row r="15" spans="1:9" ht="19.5" customHeight="1">
      <c r="A15" s="88" t="s">
        <v>66</v>
      </c>
      <c r="B15" s="89"/>
      <c r="C15" s="20">
        <f>SUM(C16+C17+C21)</f>
        <v>148174428.3</v>
      </c>
      <c r="D15" s="20">
        <v>60395293.11</v>
      </c>
      <c r="E15" s="20">
        <v>10155025.04</v>
      </c>
      <c r="F15" s="20">
        <v>8484629.47</v>
      </c>
      <c r="G15" s="20">
        <v>710906.48</v>
      </c>
      <c r="H15" s="20">
        <v>1141063.84</v>
      </c>
      <c r="I15" s="25">
        <v>1098920.84</v>
      </c>
    </row>
    <row r="16" spans="1:9" ht="19.5" customHeight="1">
      <c r="A16" s="57" t="s">
        <v>13</v>
      </c>
      <c r="B16" s="58"/>
      <c r="C16" s="13">
        <v>135323428.3</v>
      </c>
      <c r="D16" s="13">
        <v>50608513.47</v>
      </c>
      <c r="E16" s="13">
        <v>4651629.51</v>
      </c>
      <c r="F16" s="18">
        <v>2981233.94</v>
      </c>
      <c r="G16" s="18">
        <v>710906.48</v>
      </c>
      <c r="H16" s="18">
        <v>1141063.84</v>
      </c>
      <c r="I16" s="19">
        <v>1098920.84</v>
      </c>
    </row>
    <row r="17" spans="1:9" ht="19.5" customHeight="1">
      <c r="A17" s="57" t="s">
        <v>35</v>
      </c>
      <c r="B17" s="58"/>
      <c r="C17" s="18">
        <f aca="true" t="shared" si="2" ref="C17:I17">SUM(C18:C20)</f>
        <v>9230000</v>
      </c>
      <c r="D17" s="18">
        <v>9230000</v>
      </c>
      <c r="E17" s="18">
        <v>4946615.89</v>
      </c>
      <c r="F17" s="18">
        <v>4946615.89</v>
      </c>
      <c r="G17" s="18">
        <v>0</v>
      </c>
      <c r="H17" s="18">
        <f t="shared" si="2"/>
        <v>0</v>
      </c>
      <c r="I17" s="19">
        <f t="shared" si="2"/>
        <v>0</v>
      </c>
    </row>
    <row r="18" spans="1:9" ht="19.5" customHeight="1">
      <c r="A18" s="59" t="s">
        <v>67</v>
      </c>
      <c r="B18" s="85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59" t="s">
        <v>68</v>
      </c>
      <c r="B19" s="85"/>
      <c r="C19" s="13">
        <v>0</v>
      </c>
      <c r="D19" s="13">
        <v>0</v>
      </c>
      <c r="E19" s="13">
        <v>0</v>
      </c>
      <c r="F19" s="8">
        <v>0</v>
      </c>
      <c r="G19" s="8">
        <v>0</v>
      </c>
      <c r="H19" s="8">
        <v>0</v>
      </c>
      <c r="I19" s="15">
        <v>0</v>
      </c>
    </row>
    <row r="20" spans="1:9" ht="19.5" customHeight="1">
      <c r="A20" s="59" t="s">
        <v>69</v>
      </c>
      <c r="B20" s="85"/>
      <c r="C20" s="8">
        <v>9230000</v>
      </c>
      <c r="D20" s="8">
        <v>9230000</v>
      </c>
      <c r="E20" s="8">
        <v>4946615.89</v>
      </c>
      <c r="F20" s="8">
        <v>4946615.89</v>
      </c>
      <c r="G20" s="8">
        <v>0</v>
      </c>
      <c r="H20" s="8">
        <v>0</v>
      </c>
      <c r="I20" s="15">
        <v>0</v>
      </c>
    </row>
    <row r="21" spans="1:9" ht="19.5" customHeight="1">
      <c r="A21" s="57" t="s">
        <v>70</v>
      </c>
      <c r="B21" s="58"/>
      <c r="C21" s="18">
        <v>3621000</v>
      </c>
      <c r="D21" s="18">
        <v>556779.64</v>
      </c>
      <c r="E21" s="18">
        <v>556779.64</v>
      </c>
      <c r="F21" s="18">
        <v>556779.64</v>
      </c>
      <c r="G21" s="18">
        <v>0</v>
      </c>
      <c r="H21" s="18">
        <v>0</v>
      </c>
      <c r="I21" s="19">
        <v>0</v>
      </c>
    </row>
    <row r="22" spans="1:9" ht="19.5" customHeight="1">
      <c r="A22" s="64" t="s">
        <v>71</v>
      </c>
      <c r="B22" s="65"/>
      <c r="C22" s="14">
        <f aca="true" t="shared" si="3" ref="C22:I22">C15-C18-C19-C21</f>
        <v>144553428.3</v>
      </c>
      <c r="D22" s="14">
        <f t="shared" si="3"/>
        <v>59838513.47</v>
      </c>
      <c r="E22" s="14">
        <f t="shared" si="3"/>
        <v>9598245.399999999</v>
      </c>
      <c r="F22" s="14">
        <f t="shared" si="3"/>
        <v>7927849.830000001</v>
      </c>
      <c r="G22" s="14">
        <f t="shared" si="3"/>
        <v>710906.48</v>
      </c>
      <c r="H22" s="14">
        <f t="shared" si="3"/>
        <v>1141063.84</v>
      </c>
      <c r="I22" s="16">
        <f t="shared" si="3"/>
        <v>1098920.84</v>
      </c>
    </row>
    <row r="23" spans="1:9" ht="19.5" customHeight="1">
      <c r="A23" s="64" t="s">
        <v>72</v>
      </c>
      <c r="B23" s="65"/>
      <c r="C23" s="10">
        <v>5126088</v>
      </c>
      <c r="D23" s="23"/>
      <c r="E23" s="23"/>
      <c r="F23" s="26"/>
      <c r="G23" s="26"/>
      <c r="H23" s="24">
        <v>0</v>
      </c>
      <c r="I23" s="27">
        <v>0</v>
      </c>
    </row>
    <row r="24" spans="1:9" ht="19.5" customHeight="1">
      <c r="A24" s="64" t="s">
        <v>73</v>
      </c>
      <c r="B24" s="65"/>
      <c r="C24" s="14">
        <v>612680904.62</v>
      </c>
      <c r="D24" s="14">
        <v>237813637.19</v>
      </c>
      <c r="E24" s="14">
        <v>75259798.95</v>
      </c>
      <c r="F24" s="14">
        <v>61895705.4</v>
      </c>
      <c r="G24" s="14">
        <v>16329422.89</v>
      </c>
      <c r="H24" s="14">
        <v>6604933.75</v>
      </c>
      <c r="I24" s="16">
        <v>6145306.91</v>
      </c>
    </row>
    <row r="25" spans="1:9" ht="19.5" customHeight="1">
      <c r="A25" s="64" t="s">
        <v>74</v>
      </c>
      <c r="B25" s="65"/>
      <c r="C25" s="14"/>
      <c r="D25" s="14"/>
      <c r="E25" s="14"/>
      <c r="F25" s="14"/>
      <c r="G25" s="14"/>
      <c r="H25" s="14"/>
      <c r="I25" s="16">
        <v>4222579.41</v>
      </c>
    </row>
    <row r="26" spans="1:5" ht="15" customHeight="1">
      <c r="A26" s="80"/>
      <c r="B26" s="81"/>
      <c r="C26" s="3"/>
      <c r="D26" s="3"/>
      <c r="E26" s="3"/>
    </row>
    <row r="27" spans="1:5" ht="15" customHeight="1">
      <c r="A27" s="2"/>
      <c r="B27" s="3"/>
      <c r="C27" s="3"/>
      <c r="D27" s="3"/>
      <c r="E27" s="3"/>
    </row>
    <row r="28" spans="1:9" ht="19.5" customHeight="1">
      <c r="A28" s="93" t="s">
        <v>81</v>
      </c>
      <c r="B28" s="94"/>
      <c r="C28" s="94"/>
      <c r="D28" s="94"/>
      <c r="E28" s="95"/>
      <c r="F28" s="96" t="s">
        <v>12</v>
      </c>
      <c r="G28" s="97"/>
      <c r="H28" s="97"/>
      <c r="I28" s="98"/>
    </row>
    <row r="29" spans="1:9" ht="19.5" customHeight="1">
      <c r="A29" s="36" t="s">
        <v>82</v>
      </c>
      <c r="B29" s="37"/>
      <c r="C29" s="37"/>
      <c r="D29" s="37"/>
      <c r="E29" s="38"/>
      <c r="F29" s="61">
        <v>-81484550</v>
      </c>
      <c r="G29" s="62"/>
      <c r="H29" s="62"/>
      <c r="I29" s="63"/>
    </row>
    <row r="30" spans="1:5" ht="15" customHeight="1">
      <c r="A30" s="2"/>
      <c r="B30" s="3"/>
      <c r="C30" s="3"/>
      <c r="D30" s="3"/>
      <c r="E30" s="3"/>
    </row>
    <row r="31" spans="1:5" ht="15" customHeight="1">
      <c r="A31" s="2"/>
      <c r="B31" s="3"/>
      <c r="C31" s="3"/>
      <c r="D31" s="3"/>
      <c r="E31" s="3"/>
    </row>
    <row r="32" spans="1:9" ht="15" customHeight="1">
      <c r="A32" s="94" t="s">
        <v>83</v>
      </c>
      <c r="B32" s="94"/>
      <c r="C32" s="94"/>
      <c r="D32" s="94"/>
      <c r="E32" s="95"/>
      <c r="F32" s="96" t="s">
        <v>118</v>
      </c>
      <c r="G32" s="97"/>
      <c r="H32" s="97"/>
      <c r="I32" s="98"/>
    </row>
    <row r="33" spans="1:9" ht="24" customHeight="1">
      <c r="A33" s="105"/>
      <c r="B33" s="105"/>
      <c r="C33" s="105"/>
      <c r="D33" s="105"/>
      <c r="E33" s="106"/>
      <c r="F33" s="96" t="s">
        <v>86</v>
      </c>
      <c r="G33" s="97"/>
      <c r="H33" s="97"/>
      <c r="I33" s="98"/>
    </row>
    <row r="34" spans="1:9" ht="15" customHeight="1">
      <c r="A34" s="39" t="s">
        <v>84</v>
      </c>
      <c r="B34" s="3"/>
      <c r="C34" s="3"/>
      <c r="D34" s="3"/>
      <c r="E34" s="3"/>
      <c r="F34" s="107">
        <v>114810.35</v>
      </c>
      <c r="G34" s="108"/>
      <c r="H34" s="108"/>
      <c r="I34" s="109"/>
    </row>
    <row r="35" spans="1:9" ht="15" customHeight="1">
      <c r="A35" s="39" t="s">
        <v>85</v>
      </c>
      <c r="B35" s="3"/>
      <c r="C35" s="3"/>
      <c r="D35" s="3"/>
      <c r="E35" s="3"/>
      <c r="F35" s="107">
        <v>881519.92</v>
      </c>
      <c r="G35" s="108"/>
      <c r="H35" s="108"/>
      <c r="I35" s="109"/>
    </row>
    <row r="36" spans="1:5" ht="15" customHeight="1">
      <c r="A36" s="2"/>
      <c r="B36" s="3"/>
      <c r="C36" s="3"/>
      <c r="D36" s="3"/>
      <c r="E36" s="3"/>
    </row>
    <row r="37" spans="1:9" ht="15" customHeight="1">
      <c r="A37" s="40" t="s">
        <v>87</v>
      </c>
      <c r="B37" s="41"/>
      <c r="C37" s="41"/>
      <c r="D37" s="41"/>
      <c r="E37" s="41"/>
      <c r="F37" s="90">
        <v>3455669.84</v>
      </c>
      <c r="G37" s="91"/>
      <c r="H37" s="91"/>
      <c r="I37" s="92"/>
    </row>
    <row r="38" spans="1:5" ht="15" customHeight="1">
      <c r="A38" s="2"/>
      <c r="B38" s="3"/>
      <c r="C38" s="3"/>
      <c r="D38" s="3"/>
      <c r="E38" s="3"/>
    </row>
    <row r="39" spans="1:5" ht="15" customHeight="1">
      <c r="A39" s="2"/>
      <c r="B39" s="3"/>
      <c r="C39" s="3"/>
      <c r="D39" s="3"/>
      <c r="E39" s="3"/>
    </row>
    <row r="40" spans="1:9" ht="19.5" customHeight="1">
      <c r="A40" s="93" t="s">
        <v>88</v>
      </c>
      <c r="B40" s="94"/>
      <c r="C40" s="94"/>
      <c r="D40" s="94"/>
      <c r="E40" s="95"/>
      <c r="F40" s="96" t="s">
        <v>12</v>
      </c>
      <c r="G40" s="97"/>
      <c r="H40" s="97"/>
      <c r="I40" s="98"/>
    </row>
    <row r="41" spans="1:9" ht="19.5" customHeight="1">
      <c r="A41" s="36" t="s">
        <v>82</v>
      </c>
      <c r="B41" s="37"/>
      <c r="C41" s="37"/>
      <c r="D41" s="37"/>
      <c r="E41" s="38"/>
      <c r="F41" s="61">
        <v>-86901850</v>
      </c>
      <c r="G41" s="62"/>
      <c r="H41" s="62"/>
      <c r="I41" s="63"/>
    </row>
    <row r="42" spans="1:5" ht="15" customHeight="1">
      <c r="A42" s="2"/>
      <c r="B42" s="3"/>
      <c r="C42" s="3"/>
      <c r="D42" s="3"/>
      <c r="E42" s="3"/>
    </row>
    <row r="43" ht="15" customHeight="1">
      <c r="E43" s="3"/>
    </row>
    <row r="44" spans="1:5" ht="15" customHeight="1" thickBot="1">
      <c r="A44" s="93" t="s">
        <v>89</v>
      </c>
      <c r="B44" s="94"/>
      <c r="C44" s="94"/>
      <c r="D44" s="94"/>
      <c r="E44" s="3"/>
    </row>
    <row r="45" spans="1:5" ht="15" customHeight="1" thickTop="1">
      <c r="A45" s="82" t="s">
        <v>90</v>
      </c>
      <c r="B45" s="78"/>
      <c r="C45" s="112" t="s">
        <v>91</v>
      </c>
      <c r="D45" s="113"/>
      <c r="E45" s="3"/>
    </row>
    <row r="46" spans="1:5" ht="15" customHeight="1">
      <c r="A46" s="83"/>
      <c r="B46" s="79"/>
      <c r="C46" s="42" t="s">
        <v>119</v>
      </c>
      <c r="D46" s="34" t="s">
        <v>120</v>
      </c>
      <c r="E46" s="3"/>
    </row>
    <row r="47" spans="1:5" ht="15" customHeight="1">
      <c r="A47" s="74" t="s">
        <v>92</v>
      </c>
      <c r="B47" s="75"/>
      <c r="C47" s="10">
        <v>52550889.25</v>
      </c>
      <c r="D47" s="10">
        <v>54649937.12</v>
      </c>
      <c r="E47" s="3"/>
    </row>
    <row r="48" spans="1:5" ht="15" customHeight="1">
      <c r="A48" s="72" t="s">
        <v>93</v>
      </c>
      <c r="B48" s="73"/>
      <c r="C48" s="13">
        <v>28838153.15</v>
      </c>
      <c r="D48" s="13">
        <v>49439751.24</v>
      </c>
      <c r="E48" s="3"/>
    </row>
    <row r="49" spans="1:5" ht="15" customHeight="1">
      <c r="A49" s="76" t="s">
        <v>94</v>
      </c>
      <c r="B49" s="77"/>
      <c r="C49" s="8">
        <v>28753222.03</v>
      </c>
      <c r="D49" s="8">
        <v>49331749.11</v>
      </c>
      <c r="E49" s="3"/>
    </row>
    <row r="50" spans="1:5" ht="15" customHeight="1">
      <c r="A50" s="76" t="s">
        <v>95</v>
      </c>
      <c r="B50" s="77"/>
      <c r="C50" s="8">
        <v>45082792.24</v>
      </c>
      <c r="D50" s="8">
        <v>49791523.27</v>
      </c>
      <c r="E50" s="3"/>
    </row>
    <row r="51" spans="1:5" ht="15" customHeight="1">
      <c r="A51" s="76" t="s">
        <v>96</v>
      </c>
      <c r="B51" s="77"/>
      <c r="C51" s="8">
        <v>16329570.21</v>
      </c>
      <c r="D51" s="8">
        <v>459774.16</v>
      </c>
      <c r="E51" s="3"/>
    </row>
    <row r="52" spans="1:5" ht="15" customHeight="1">
      <c r="A52" s="76" t="s">
        <v>97</v>
      </c>
      <c r="B52" s="77"/>
      <c r="C52" s="8">
        <v>84931.12</v>
      </c>
      <c r="D52" s="8">
        <v>108002.13</v>
      </c>
      <c r="E52" s="3"/>
    </row>
    <row r="53" spans="1:5" ht="15" customHeight="1">
      <c r="A53" s="76" t="s">
        <v>98</v>
      </c>
      <c r="B53" s="77"/>
      <c r="C53" s="43">
        <v>23712736.1</v>
      </c>
      <c r="D53" s="8">
        <v>5210185.88</v>
      </c>
      <c r="E53" s="3"/>
    </row>
    <row r="54" spans="1:5" ht="15" customHeight="1">
      <c r="A54" s="74" t="s">
        <v>99</v>
      </c>
      <c r="B54" s="75"/>
      <c r="C54" s="10"/>
      <c r="D54" s="10">
        <v>18502550.22</v>
      </c>
      <c r="E54" s="3"/>
    </row>
    <row r="55" spans="1:5" ht="15" customHeight="1">
      <c r="A55" s="2"/>
      <c r="B55" s="3"/>
      <c r="C55" s="3"/>
      <c r="D55" s="3"/>
      <c r="E55" s="3"/>
    </row>
    <row r="56" spans="1:5" ht="13.5" customHeight="1">
      <c r="A56" s="2"/>
      <c r="B56" s="3"/>
      <c r="C56" s="3"/>
      <c r="D56" s="3"/>
      <c r="E56" s="3"/>
    </row>
    <row r="57" spans="1:10" s="44" customFormat="1" ht="12.75" hidden="1">
      <c r="A57" s="49"/>
      <c r="C57" s="52"/>
      <c r="D57" s="52"/>
      <c r="E57" s="52"/>
      <c r="F57" s="52"/>
      <c r="G57" s="52"/>
      <c r="H57" s="52"/>
      <c r="J57" s="45"/>
    </row>
    <row r="58" spans="1:10" s="44" customFormat="1" ht="28.5" customHeight="1">
      <c r="A58" s="111" t="s">
        <v>100</v>
      </c>
      <c r="B58" s="105"/>
      <c r="C58" s="105"/>
      <c r="D58" s="106"/>
      <c r="E58" s="111" t="s">
        <v>121</v>
      </c>
      <c r="F58" s="105"/>
      <c r="G58" s="105"/>
      <c r="H58" s="105"/>
      <c r="J58" s="45"/>
    </row>
    <row r="59" spans="1:10" s="44" customFormat="1" ht="12.75">
      <c r="A59" s="49"/>
      <c r="B59" s="52"/>
      <c r="C59" s="52"/>
      <c r="D59" s="52"/>
      <c r="E59" s="52"/>
      <c r="F59" s="52"/>
      <c r="G59" s="52"/>
      <c r="H59" s="52"/>
      <c r="J59" s="45"/>
    </row>
    <row r="60" spans="1:10" s="44" customFormat="1" ht="12.75">
      <c r="A60" s="50" t="s">
        <v>101</v>
      </c>
      <c r="B60" s="46"/>
      <c r="C60" s="46"/>
      <c r="D60" s="51"/>
      <c r="E60" s="107">
        <v>15869796.05</v>
      </c>
      <c r="F60" s="108"/>
      <c r="G60" s="108"/>
      <c r="H60" s="109"/>
      <c r="J60" s="45"/>
    </row>
    <row r="61" spans="1:10" s="44" customFormat="1" ht="12.75">
      <c r="A61" s="50" t="s">
        <v>102</v>
      </c>
      <c r="B61" s="46"/>
      <c r="C61" s="46"/>
      <c r="D61" s="51"/>
      <c r="E61" s="107">
        <v>0</v>
      </c>
      <c r="F61" s="108"/>
      <c r="G61" s="108"/>
      <c r="H61" s="109" t="e">
        <f>#REF!</f>
        <v>#REF!</v>
      </c>
      <c r="J61" s="45"/>
    </row>
    <row r="62" spans="1:10" s="44" customFormat="1" ht="12.75">
      <c r="A62" s="50" t="s">
        <v>103</v>
      </c>
      <c r="B62" s="46"/>
      <c r="C62" s="46"/>
      <c r="D62" s="51"/>
      <c r="E62" s="107">
        <v>833615.76</v>
      </c>
      <c r="F62" s="108"/>
      <c r="G62" s="108"/>
      <c r="H62" s="109">
        <f>367638.32+510746.23</f>
        <v>878384.55</v>
      </c>
      <c r="J62" s="45"/>
    </row>
    <row r="63" spans="1:10" s="44" customFormat="1" ht="12.75">
      <c r="A63" s="50" t="s">
        <v>104</v>
      </c>
      <c r="B63" s="46"/>
      <c r="C63" s="46"/>
      <c r="D63" s="51"/>
      <c r="E63" s="107">
        <v>0</v>
      </c>
      <c r="F63" s="108"/>
      <c r="G63" s="108"/>
      <c r="H63" s="109">
        <v>0</v>
      </c>
      <c r="J63" s="45"/>
    </row>
    <row r="64" spans="1:10" s="44" customFormat="1" ht="24" customHeight="1">
      <c r="A64" s="74" t="s">
        <v>105</v>
      </c>
      <c r="B64" s="75"/>
      <c r="C64" s="53"/>
      <c r="D64" s="53"/>
      <c r="E64" s="114">
        <v>3466369.93</v>
      </c>
      <c r="F64" s="115"/>
      <c r="G64" s="115"/>
      <c r="H64" s="116" t="e">
        <f>H55-E60-H61+H62+H63</f>
        <v>#REF!</v>
      </c>
      <c r="J64" s="45"/>
    </row>
    <row r="65" spans="1:10" s="44" customFormat="1" ht="12.75">
      <c r="A65" s="46"/>
      <c r="B65" s="46"/>
      <c r="C65" s="46"/>
      <c r="D65" s="46"/>
      <c r="E65" s="46"/>
      <c r="F65" s="46"/>
      <c r="G65" s="46"/>
      <c r="H65" s="46"/>
      <c r="J65" s="45"/>
    </row>
    <row r="66" spans="1:10" s="44" customFormat="1" ht="19.5" customHeight="1">
      <c r="A66" s="74" t="s">
        <v>106</v>
      </c>
      <c r="B66" s="75"/>
      <c r="C66" s="49"/>
      <c r="D66" s="49"/>
      <c r="E66" s="114">
        <v>4233279.5</v>
      </c>
      <c r="F66" s="115"/>
      <c r="G66" s="115"/>
      <c r="H66" s="116" t="e">
        <f>H57-E62-H63+H64+H65</f>
        <v>#REF!</v>
      </c>
      <c r="J66" s="45"/>
    </row>
    <row r="67" spans="1:10" s="44" customFormat="1" ht="12.75">
      <c r="A67" s="54"/>
      <c r="B67" s="46"/>
      <c r="C67" s="46"/>
      <c r="D67" s="46"/>
      <c r="E67" s="46"/>
      <c r="F67" s="46"/>
      <c r="G67" s="46"/>
      <c r="H67" s="46"/>
      <c r="J67" s="45"/>
    </row>
    <row r="68" spans="1:10" s="44" customFormat="1" ht="12.75">
      <c r="A68" s="111" t="s">
        <v>107</v>
      </c>
      <c r="B68" s="105"/>
      <c r="C68" s="105"/>
      <c r="D68" s="105"/>
      <c r="E68" s="111" t="s">
        <v>108</v>
      </c>
      <c r="F68" s="105"/>
      <c r="G68" s="105"/>
      <c r="H68" s="105"/>
      <c r="J68" s="45"/>
    </row>
    <row r="69" spans="1:10" s="44" customFormat="1" ht="12.75">
      <c r="A69" s="111"/>
      <c r="B69" s="105"/>
      <c r="C69" s="105"/>
      <c r="D69" s="105"/>
      <c r="E69" s="111"/>
      <c r="F69" s="105"/>
      <c r="G69" s="105"/>
      <c r="H69" s="105"/>
      <c r="J69" s="45"/>
    </row>
    <row r="70" spans="1:10" s="44" customFormat="1" ht="12.75">
      <c r="A70" s="50" t="s">
        <v>109</v>
      </c>
      <c r="B70" s="110">
        <f>B71+B72</f>
        <v>0</v>
      </c>
      <c r="C70" s="110"/>
      <c r="D70" s="110"/>
      <c r="E70" s="110"/>
      <c r="F70" s="110"/>
      <c r="G70" s="110"/>
      <c r="H70" s="110"/>
      <c r="J70" s="45"/>
    </row>
    <row r="71" spans="1:10" s="44" customFormat="1" ht="21" customHeight="1">
      <c r="A71" s="50" t="s">
        <v>110</v>
      </c>
      <c r="B71" s="117">
        <v>0</v>
      </c>
      <c r="C71" s="117"/>
      <c r="D71" s="117"/>
      <c r="E71" s="117"/>
      <c r="F71" s="117"/>
      <c r="G71" s="117"/>
      <c r="H71" s="117"/>
      <c r="J71" s="45"/>
    </row>
    <row r="72" spans="1:10" s="44" customFormat="1" ht="12.75">
      <c r="A72" s="50" t="s">
        <v>111</v>
      </c>
      <c r="B72" s="117">
        <v>0</v>
      </c>
      <c r="C72" s="117"/>
      <c r="D72" s="117"/>
      <c r="E72" s="117"/>
      <c r="F72" s="117"/>
      <c r="G72" s="117"/>
      <c r="H72" s="117"/>
      <c r="J72" s="45"/>
    </row>
    <row r="73" spans="1:10" s="44" customFormat="1" ht="12.75">
      <c r="A73" s="10" t="s">
        <v>112</v>
      </c>
      <c r="B73" s="117">
        <v>0</v>
      </c>
      <c r="C73" s="117"/>
      <c r="D73" s="117"/>
      <c r="E73" s="117"/>
      <c r="F73" s="117"/>
      <c r="G73" s="117"/>
      <c r="H73" s="117"/>
      <c r="J73" s="45"/>
    </row>
    <row r="74" spans="1:10" s="44" customFormat="1" ht="12.75">
      <c r="A74" s="55"/>
      <c r="B74" s="47"/>
      <c r="C74" s="47"/>
      <c r="D74" s="47"/>
      <c r="E74" s="47"/>
      <c r="F74" s="47"/>
      <c r="G74" s="47"/>
      <c r="H74" s="47"/>
      <c r="J74" s="45"/>
    </row>
    <row r="75" spans="1:10" s="44" customFormat="1" ht="12.75">
      <c r="A75" s="56"/>
      <c r="B75" s="47"/>
      <c r="C75" s="47"/>
      <c r="D75" s="47"/>
      <c r="E75" s="47"/>
      <c r="F75" s="47"/>
      <c r="G75" s="47"/>
      <c r="H75" s="47"/>
      <c r="J75" s="45"/>
    </row>
    <row r="76" spans="1:10" s="44" customFormat="1" ht="15">
      <c r="A76" s="48"/>
      <c r="B76" s="48"/>
      <c r="C76" s="48"/>
      <c r="D76" s="48"/>
      <c r="E76" s="48"/>
      <c r="F76" s="48"/>
      <c r="G76" s="48"/>
      <c r="H76" s="48"/>
      <c r="J76" s="45"/>
    </row>
    <row r="77" spans="1:5" ht="15" customHeight="1">
      <c r="A77" s="2"/>
      <c r="B77" s="3"/>
      <c r="C77" s="3"/>
      <c r="D77" s="3"/>
      <c r="E77" s="3"/>
    </row>
    <row r="78" spans="1:9" ht="15" customHeight="1">
      <c r="A78" s="69" t="s">
        <v>4</v>
      </c>
      <c r="B78" s="69"/>
      <c r="C78" s="69" t="s">
        <v>5</v>
      </c>
      <c r="D78" s="69"/>
      <c r="E78" s="69"/>
      <c r="F78" s="69" t="s">
        <v>117</v>
      </c>
      <c r="G78" s="69"/>
      <c r="H78" s="69" t="s">
        <v>36</v>
      </c>
      <c r="I78" s="69"/>
    </row>
    <row r="79" spans="1:9" ht="12.75">
      <c r="A79" s="69" t="s">
        <v>8</v>
      </c>
      <c r="B79" s="69"/>
      <c r="C79" s="69" t="s">
        <v>9</v>
      </c>
      <c r="D79" s="69"/>
      <c r="E79" s="69"/>
      <c r="F79" s="69" t="s">
        <v>7</v>
      </c>
      <c r="G79" s="69"/>
      <c r="H79" s="69" t="s">
        <v>6</v>
      </c>
      <c r="I79" s="69"/>
    </row>
    <row r="80" spans="1:5" ht="12.75">
      <c r="A80" s="69" t="s">
        <v>10</v>
      </c>
      <c r="B80" s="69"/>
      <c r="C80" s="69" t="s">
        <v>11</v>
      </c>
      <c r="D80" s="69"/>
      <c r="E80" s="69"/>
    </row>
    <row r="82" ht="19.5" customHeight="1"/>
    <row r="83" ht="19.5" customHeight="1"/>
    <row r="84" spans="7:9" ht="15" customHeight="1">
      <c r="G84" s="69"/>
      <c r="H84" s="69"/>
      <c r="I84" s="69"/>
    </row>
    <row r="85" spans="7:9" ht="15" customHeight="1">
      <c r="G85" s="69"/>
      <c r="H85" s="69"/>
      <c r="I85" s="69"/>
    </row>
    <row r="86" spans="1:9" ht="15" customHeight="1">
      <c r="A86" s="7"/>
      <c r="B86" s="7"/>
      <c r="C86" s="7"/>
      <c r="G86" s="69"/>
      <c r="H86" s="69"/>
      <c r="I86" s="6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80">
    <mergeCell ref="A58:D58"/>
    <mergeCell ref="E58:H58"/>
    <mergeCell ref="E60:H60"/>
    <mergeCell ref="E61:H61"/>
    <mergeCell ref="E62:H62"/>
    <mergeCell ref="E63:H63"/>
    <mergeCell ref="A64:B64"/>
    <mergeCell ref="B71:H71"/>
    <mergeCell ref="B72:H72"/>
    <mergeCell ref="B73:H73"/>
    <mergeCell ref="B70:H70"/>
    <mergeCell ref="E68:H69"/>
    <mergeCell ref="A68:D69"/>
    <mergeCell ref="A51:B51"/>
    <mergeCell ref="A52:B52"/>
    <mergeCell ref="A53:B53"/>
    <mergeCell ref="A54:B54"/>
    <mergeCell ref="E64:H64"/>
    <mergeCell ref="A66:B66"/>
    <mergeCell ref="E66:H66"/>
    <mergeCell ref="F33:I33"/>
    <mergeCell ref="A32:E33"/>
    <mergeCell ref="F34:I34"/>
    <mergeCell ref="F35:I35"/>
    <mergeCell ref="F32:I32"/>
    <mergeCell ref="F8:F9"/>
    <mergeCell ref="G8:G9"/>
    <mergeCell ref="A28:E28"/>
    <mergeCell ref="F28:I28"/>
    <mergeCell ref="H8:I8"/>
    <mergeCell ref="A12:B12"/>
    <mergeCell ref="A78:B78"/>
    <mergeCell ref="C80:E80"/>
    <mergeCell ref="D8:D9"/>
    <mergeCell ref="E8:E9"/>
    <mergeCell ref="A49:B49"/>
    <mergeCell ref="A50:B50"/>
    <mergeCell ref="A80:B80"/>
    <mergeCell ref="A17:B17"/>
    <mergeCell ref="A10:B10"/>
    <mergeCell ref="A11:B11"/>
    <mergeCell ref="F37:I37"/>
    <mergeCell ref="A40:E40"/>
    <mergeCell ref="F40:I40"/>
    <mergeCell ref="A48:B48"/>
    <mergeCell ref="F41:I41"/>
    <mergeCell ref="A45:B46"/>
    <mergeCell ref="A47:B47"/>
    <mergeCell ref="A44:D44"/>
    <mergeCell ref="C45:D45"/>
    <mergeCell ref="G84:I84"/>
    <mergeCell ref="G85:I85"/>
    <mergeCell ref="G86:I86"/>
    <mergeCell ref="A1:I1"/>
    <mergeCell ref="A2:I2"/>
    <mergeCell ref="A3:I3"/>
    <mergeCell ref="A14:B14"/>
    <mergeCell ref="A7:B9"/>
    <mergeCell ref="A15:B15"/>
    <mergeCell ref="A16:B16"/>
    <mergeCell ref="D7:I7"/>
    <mergeCell ref="A26:B26"/>
    <mergeCell ref="A21:B21"/>
    <mergeCell ref="A22:B22"/>
    <mergeCell ref="A23:B23"/>
    <mergeCell ref="A18:B18"/>
    <mergeCell ref="A19:B19"/>
    <mergeCell ref="A20:B20"/>
    <mergeCell ref="C7:C9"/>
    <mergeCell ref="A13:B13"/>
    <mergeCell ref="F29:I29"/>
    <mergeCell ref="A79:B79"/>
    <mergeCell ref="A24:B24"/>
    <mergeCell ref="A25:B25"/>
    <mergeCell ref="C78:E78"/>
    <mergeCell ref="C79:E79"/>
    <mergeCell ref="H78:I78"/>
    <mergeCell ref="H79:I79"/>
    <mergeCell ref="F78:G78"/>
    <mergeCell ref="F79:G7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2019-04-02T18:04:25Z</dcterms:modified>
  <cp:category/>
  <cp:version/>
  <cp:contentType/>
  <cp:contentStatus/>
</cp:coreProperties>
</file>