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Rec Resultado Primário - 3º Bim" sheetId="1" r:id="rId1"/>
    <sheet name="Dep Resultado Primário - 3º Bim" sheetId="2" r:id="rId2"/>
  </sheets>
  <definedNames>
    <definedName name="_xlfn.SUMIFS" hidden="1">#NAME?</definedName>
    <definedName name="_xlnm.Print_Area" localSheetId="1">'Dep Resultado Primário - 3º Bim'!$A$1:$I$117</definedName>
    <definedName name="_xlnm.Print_Area" localSheetId="0">'Rec Resultado Primário - 3º Bim'!$A$1:$D$58</definedName>
    <definedName name="Z_FED31D73_12BC_4C9A_9468_72952A34E245_.wvu.PrintArea" localSheetId="1" hidden="1">'Dep Resultado Primário - 3º Bim'!$A$1:$E$117</definedName>
    <definedName name="Z_FED31D73_12BC_4C9A_9468_72952A34E245_.wvu.PrintArea" localSheetId="0" hidden="1">'Rec Resultado Primário - 3º Bim'!$A$1:$D$58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H61" authorId="0">
      <text>
        <r>
          <rPr>
            <sz val="9"/>
            <rFont val="Arial"/>
            <family val="2"/>
          </rPr>
          <t>Fatima Matiko Osato Nogamatsu:
Divida dos parcelamentos do Pasep/Rat</t>
        </r>
      </text>
    </comment>
  </commentList>
</comments>
</file>

<file path=xl/sharedStrings.xml><?xml version="1.0" encoding="utf-8"?>
<sst xmlns="http://schemas.openxmlformats.org/spreadsheetml/2006/main" count="176" uniqueCount="151">
  <si>
    <t xml:space="preserve">ADMINISTRAÇÃO DIRETA, INDIRETA E FUNDACIONAL </t>
  </si>
  <si>
    <t>MUNICÍPIO DE ATIBAIA</t>
  </si>
  <si>
    <t>Previsão Atualizada</t>
  </si>
  <si>
    <t>Antonia Aparecida Cintra</t>
  </si>
  <si>
    <t>Rita de Cássia G. e Martins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</si>
  <si>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</si>
  <si>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</si>
  <si>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</si>
  <si>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</si>
  <si>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</si>
  <si>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Valor Corrente</t>
  </si>
  <si>
    <t>Investimentos</t>
  </si>
  <si>
    <t>RECEITAS PRIMÁRIAS</t>
  </si>
  <si>
    <t>Receitas Primárias Correntes (I)</t>
  </si>
  <si>
    <t>Receitas Tributárias</t>
  </si>
  <si>
    <t>IPTU</t>
  </si>
  <si>
    <t>ISS</t>
  </si>
  <si>
    <t>ITBI</t>
  </si>
  <si>
    <t>IRRF</t>
  </si>
  <si>
    <t>Receitas Previdenciárias</t>
  </si>
  <si>
    <t>Outras Receitas de Contribuições</t>
  </si>
  <si>
    <t>Transferências Correntes</t>
  </si>
  <si>
    <t>Cota Parde do FPM</t>
  </si>
  <si>
    <t>Cota Parte do ICMS</t>
  </si>
  <si>
    <t>Cota Parte do IPVA</t>
  </si>
  <si>
    <t>Convênios</t>
  </si>
  <si>
    <t>Outras Transferências Correntes</t>
  </si>
  <si>
    <t>Demais Receitas Correntes</t>
  </si>
  <si>
    <t>Transferências de Capital</t>
  </si>
  <si>
    <t>Outras Transferências de Capital</t>
  </si>
  <si>
    <t>Outras Receitas de Capital</t>
  </si>
  <si>
    <t>DESPESAS PRIMÁRIAS</t>
  </si>
  <si>
    <t>Despesas Empenhadas</t>
  </si>
  <si>
    <t>Pessoal e Encargos Sociais</t>
  </si>
  <si>
    <t>Outras Despesas Correntes</t>
  </si>
  <si>
    <t>Inversões Financeiras</t>
  </si>
  <si>
    <t>Em 2017</t>
  </si>
  <si>
    <t>DEMONSTRATIVO DOS RESULTADOS PRIMÁRIO E NOMINAL</t>
  </si>
  <si>
    <t>RREO - Anexo 6 (LRF, Art, 53, Inciso III)</t>
  </si>
  <si>
    <t>Outros Impostos, Taxas e Contribuições de Melhorias</t>
  </si>
  <si>
    <t>Contribuições</t>
  </si>
  <si>
    <t xml:space="preserve">Receita Patrimonial </t>
  </si>
  <si>
    <t>Aplicações Financeiras (II)</t>
  </si>
  <si>
    <t>Outras Receitas patrimoniais</t>
  </si>
  <si>
    <t>Cota parte do ITR</t>
  </si>
  <si>
    <t>Transferências da LC 87/1996</t>
  </si>
  <si>
    <t>Transferências da LC 61/1989</t>
  </si>
  <si>
    <t>Trasnferências do FUNDEB</t>
  </si>
  <si>
    <t>Outras Receitas Financeiras (III)</t>
  </si>
  <si>
    <t>Receitas Correntes Restantes</t>
  </si>
  <si>
    <t>RECEITAS PRIMÁRIAS CORRENTES (IV) = (I - II - III)</t>
  </si>
  <si>
    <t>RECEITAS DE CAPITAL (V)</t>
  </si>
  <si>
    <t>Operações de Crédito (VI)</t>
  </si>
  <si>
    <t>Amortização de Empréstimos (VII)</t>
  </si>
  <si>
    <t>Alienção de Bens</t>
  </si>
  <si>
    <t>Receitas de Alienação de Investimentos Temporários (VIII)</t>
  </si>
  <si>
    <t>Receitas de Alienação de Investimentos Permanentes (IX)</t>
  </si>
  <si>
    <t>Outras Alienações de Bens</t>
  </si>
  <si>
    <t>Outras Receitas de Capital Não Primárias (X)</t>
  </si>
  <si>
    <t>Outras Receitas de Capital  Primárias</t>
  </si>
  <si>
    <t>Receitas Primárias de Capital (XI) = (V -VI - VII - VIII - IX - X)</t>
  </si>
  <si>
    <t>Receita Primária Total (XII) = (IV + XI)</t>
  </si>
  <si>
    <t>Até o Bimestre 2018</t>
  </si>
  <si>
    <t>Receitas Realizadas (a)</t>
  </si>
  <si>
    <t>Despesas Correntes (XIII)</t>
  </si>
  <si>
    <t>Juros e Encargos da Dívida (XIV)</t>
  </si>
  <si>
    <t>Despesas Primárias Correntes (XV) = (XIII - XIV)</t>
  </si>
  <si>
    <t>Despesas de Capital (XVI)</t>
  </si>
  <si>
    <t>Concessão de Empréstimos (XVII)</t>
  </si>
  <si>
    <t>Aquisição de Título de Capital já Integralizados (XVIII)</t>
  </si>
  <si>
    <t>Demais Inversões Financeiras (XIX)</t>
  </si>
  <si>
    <t>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</si>
  <si>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</si>
  <si>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</si>
  <si>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</si>
  <si>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Acima da linha (XXIV) = (XIIa - (XXIIIa + XXIIIb + XXIIIc)</t>
  </si>
  <si>
    <t>Despesas liquidadas</t>
  </si>
  <si>
    <t>Despesas Pagas</t>
  </si>
  <si>
    <t>Restos a Pagar Processados Pagos (b)</t>
  </si>
  <si>
    <t>Restos a Pagar Não processados</t>
  </si>
  <si>
    <t>Liquidados</t>
  </si>
  <si>
    <t>Pagos ©</t>
  </si>
  <si>
    <t>META FISCAL PARA O RESULTADO PRIMÁRIO</t>
  </si>
  <si>
    <t>Meta fixada no Anexo de Metas Fiscais da LDO para o exercício de Referências</t>
  </si>
  <si>
    <t>JUROS NOMINAIS</t>
  </si>
  <si>
    <t>Juros e encargos Ativos (XXV)</t>
  </si>
  <si>
    <t>Juros e encargos Passivos (XXVI)</t>
  </si>
  <si>
    <t>VALOR INCORRIDO</t>
  </si>
  <si>
    <t>Até o bimestre  2018</t>
  </si>
  <si>
    <t>Resultado Nominal Acima da linha (XXVII) = XXIV + (XXV - XXVI)</t>
  </si>
  <si>
    <t>META FISCAL PARA O RESULTADO NOMINAL</t>
  </si>
  <si>
    <t>ABAIXO DA LINHA</t>
  </si>
  <si>
    <t>CÁLCULO DO RESULTADO NOMINAL</t>
  </si>
  <si>
    <t>SALDO</t>
  </si>
  <si>
    <t>Em 31/dez/2017 (a)</t>
  </si>
  <si>
    <t>Até o bimestre 2018 (b)</t>
  </si>
  <si>
    <t>DÍVIDA CONSOLIDADA (XXVIII)</t>
  </si>
  <si>
    <t>DEDUÇÕES (XXIX)</t>
  </si>
  <si>
    <t>Disponibilidade de caixa</t>
  </si>
  <si>
    <t>Disponibilidade de caixa bruta</t>
  </si>
  <si>
    <t>(-) restos a pagar processados (XXX)</t>
  </si>
  <si>
    <t>Demais haveres financeiros</t>
  </si>
  <si>
    <t>DÍVIDA CONSOLIDADA LIQUIDA (XXXI) = (XXVIII - XXIX)</t>
  </si>
  <si>
    <t>RESULTADO NOMINAL - Abaixo da Linha (XXXII) = (XXXIa - XXXIb)</t>
  </si>
  <si>
    <t>Até o Bimestre  2018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</si>
  <si>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</si>
  <si>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</si>
  <si>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</si>
  <si>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</si>
  <si>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OUTROS AJUSTES (XXXV)</t>
  </si>
  <si>
    <t>RESULTADO NOMINAL AJUSTADO - Abaixo da Linha (XXXVI) = (XXXII - XXXIII - IX + XXXIV + XXXV)</t>
  </si>
  <si>
    <t>RESULTADO PRIMÁRIO - Abaixo da Linha (XXXVII) =  XXXVI - (XXV - XXVI)</t>
  </si>
  <si>
    <t>INFORMAÇÕES ADICIONAIS</t>
  </si>
  <si>
    <t>PREVISÃO ORÇAMENTÁRIA</t>
  </si>
  <si>
    <t>SALDO DE EXERCÍCIOS ANTERIORES</t>
  </si>
  <si>
    <t xml:space="preserve">    Recursos Arrecadados em Exercícios Anteriores - RPPS</t>
  </si>
  <si>
    <t xml:space="preserve">   Superávit Financeiro Utilizado para Abertura e Reabertura de Créditos Adicionais</t>
  </si>
  <si>
    <t>RESERVA ORÇAMENTÁRIA DO RPPS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</si>
  <si>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</si>
  <si>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</si>
  <si>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</si>
  <si>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PREVISÃO ATUALIZADA</t>
  </si>
  <si>
    <t>RECEITAS REALIZADAS</t>
  </si>
  <si>
    <t>Até o Bimestre/</t>
  </si>
  <si>
    <t>RECEITA PRIMÁRIA TOTAL  (VII) = (I + VI)</t>
  </si>
  <si>
    <t>DOTAÇÃO</t>
  </si>
  <si>
    <t>DESPESAS EMPENHADAS</t>
  </si>
  <si>
    <t>DESPESAS LIQUIDADAS</t>
  </si>
  <si>
    <t>INSCRITAS EM RESTOS A PAGAR NÃO PROCESSADOS</t>
  </si>
  <si>
    <t xml:space="preserve"> Em 2018</t>
  </si>
  <si>
    <t>DESPESA PRIMÁRIA TOTAL (XVIII) = (X + XV + XVI + XVII)</t>
  </si>
  <si>
    <t xml:space="preserve">RESULTADO PRIMÁRIO (XIX) = (VII - XVIII) </t>
  </si>
  <si>
    <t>DISCRIMINAÇÃO DA META FISCAL DE RESULTADO PRIMÁRIO</t>
  </si>
  <si>
    <t>VALOR CORRENTE</t>
  </si>
  <si>
    <t>META DE RESULTADO PRIMÁRIO FIXADA NO ANEXO DE METAS FISCAIS DA LDO P/ O EXERCÍCIO DE REFERÊNCIA</t>
  </si>
  <si>
    <t>RESULTADO NOMINAL CONFORME MODELO DA 7ª EDIÇÃO DO MDF</t>
  </si>
  <si>
    <t>PERÍODO DE REFERÊNCIA</t>
  </si>
  <si>
    <t xml:space="preserve">RESULTADO NOMINAL </t>
  </si>
  <si>
    <t>No Bimestre</t>
  </si>
  <si>
    <t>Até o Bimestre</t>
  </si>
  <si>
    <t>(VIc -VIb)</t>
  </si>
  <si>
    <t>(VIc - VIa)</t>
  </si>
  <si>
    <t>VALOR</t>
  </si>
  <si>
    <t>DISCRIMINAÇÃO DA META FISCAL DE RESULTADO NOMINAL</t>
  </si>
  <si>
    <t>META DE RESULTADO NOMINAL FIXADA NO ANEXO DE METAS FISCAIS DA LDO P/ O EXERCÍCIO DE REFERÊNCIA</t>
  </si>
  <si>
    <t>ACIMA DA LINHA</t>
  </si>
  <si>
    <t>Dotação Atualizada</t>
  </si>
  <si>
    <t>3º BIMESTRE DE 2018</t>
  </si>
  <si>
    <t>Silvio Ramon Llaguno</t>
  </si>
  <si>
    <t>Emil Ono</t>
  </si>
  <si>
    <t>Prefeito Municipal em Exercício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</si>
</sst>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* #,##0.00_);_(* \(#,##0.00\);_(* \-??_);_(@_)"/>
    <numFmt numFmtId="174" formatCode="0.00_ ;\-0.00\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vertical="center"/>
      <protection hidden="1"/>
    </xf>
    <xf numFmtId="0" fontId="27" fillId="0" borderId="0" xfId="53" applyFont="1" applyAlignment="1" applyProtection="1">
      <alignment horizontal="left" vertical="center" indent="1"/>
      <protection hidden="1"/>
    </xf>
    <xf numFmtId="0" fontId="28" fillId="0" borderId="0" xfId="0" applyFont="1" applyAlignment="1" applyProtection="1">
      <alignment vertical="center"/>
      <protection hidden="1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hidden="1"/>
    </xf>
    <xf numFmtId="0" fontId="29" fillId="14" borderId="10" xfId="53" applyFont="1" applyFill="1" applyBorder="1" applyAlignment="1" applyProtection="1">
      <alignment horizontal="center" vertical="center"/>
      <protection hidden="1"/>
    </xf>
    <xf numFmtId="0" fontId="29" fillId="14" borderId="11" xfId="53" applyFont="1" applyFill="1" applyBorder="1" applyAlignment="1" applyProtection="1">
      <alignment horizontal="center" vertical="center"/>
      <protection hidden="1"/>
    </xf>
    <xf numFmtId="171" fontId="8" fillId="0" borderId="10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hidden="1"/>
    </xf>
    <xf numFmtId="171" fontId="6" fillId="23" borderId="11" xfId="53" applyNumberFormat="1" applyFont="1" applyFill="1" applyBorder="1" applyAlignment="1" applyProtection="1">
      <alignment vertical="center"/>
      <protection locked="0"/>
    </xf>
    <xf numFmtId="171" fontId="6" fillId="23" borderId="12" xfId="53" applyNumberFormat="1" applyFont="1" applyFill="1" applyBorder="1" applyAlignment="1" applyProtection="1">
      <alignment vertical="center"/>
      <protection locked="0"/>
    </xf>
    <xf numFmtId="171" fontId="8" fillId="0" borderId="10" xfId="53" applyNumberFormat="1" applyFont="1" applyBorder="1" applyAlignment="1" applyProtection="1">
      <alignment vertical="center"/>
      <protection hidden="1"/>
    </xf>
    <xf numFmtId="171" fontId="8" fillId="0" borderId="11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8" fillId="0" borderId="10" xfId="53" applyNumberFormat="1" applyFont="1" applyFill="1" applyBorder="1" applyAlignment="1" applyProtection="1">
      <alignment vertical="center"/>
      <protection hidden="1"/>
    </xf>
    <xf numFmtId="171" fontId="8" fillId="0" borderId="11" xfId="53" applyNumberFormat="1" applyFont="1" applyFill="1" applyBorder="1" applyAlignment="1" applyProtection="1">
      <alignment vertical="center"/>
      <protection hidden="1"/>
    </xf>
    <xf numFmtId="171" fontId="7" fillId="17" borderId="10" xfId="53" applyNumberFormat="1" applyFont="1" applyFill="1" applyBorder="1" applyAlignment="1" applyProtection="1">
      <alignment vertical="center"/>
      <protection hidden="1"/>
    </xf>
    <xf numFmtId="171" fontId="7" fillId="23" borderId="10" xfId="53" applyNumberFormat="1" applyFont="1" applyFill="1" applyBorder="1" applyAlignment="1" applyProtection="1">
      <alignment vertical="center"/>
      <protection hidden="1"/>
    </xf>
    <xf numFmtId="171" fontId="6" fillId="0" borderId="11" xfId="53" applyNumberFormat="1" applyFont="1" applyFill="1" applyBorder="1" applyAlignment="1" applyProtection="1">
      <alignment vertical="center"/>
      <protection hidden="1"/>
    </xf>
    <xf numFmtId="0" fontId="0" fillId="17" borderId="10" xfId="0" applyFont="1" applyFill="1" applyBorder="1" applyAlignment="1" applyProtection="1">
      <alignment vertical="center"/>
      <protection hidden="1"/>
    </xf>
    <xf numFmtId="171" fontId="7" fillId="23" borderId="11" xfId="53" applyNumberFormat="1" applyFont="1" applyFill="1" applyBorder="1" applyAlignment="1" applyProtection="1">
      <alignment vertical="center"/>
      <protection hidden="1"/>
    </xf>
    <xf numFmtId="0" fontId="6" fillId="23" borderId="13" xfId="53" applyFont="1" applyFill="1" applyBorder="1" applyAlignment="1" applyProtection="1">
      <alignment vertical="center"/>
      <protection hidden="1"/>
    </xf>
    <xf numFmtId="0" fontId="6" fillId="23" borderId="10" xfId="53" applyFont="1" applyFill="1" applyBorder="1" applyAlignment="1" applyProtection="1">
      <alignment vertical="center"/>
      <protection hidden="1"/>
    </xf>
    <xf numFmtId="0" fontId="8" fillId="0" borderId="10" xfId="53" applyFont="1" applyBorder="1" applyAlignment="1" applyProtection="1">
      <alignment horizontal="left" vertical="center" indent="1"/>
      <protection hidden="1"/>
    </xf>
    <xf numFmtId="0" fontId="29" fillId="14" borderId="14" xfId="53" applyFont="1" applyFill="1" applyBorder="1" applyAlignment="1" applyProtection="1">
      <alignment horizontal="center" vertical="center"/>
      <protection hidden="1"/>
    </xf>
    <xf numFmtId="0" fontId="7" fillId="0" borderId="13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29" fillId="14" borderId="15" xfId="53" applyFont="1" applyFill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29" fillId="14" borderId="16" xfId="53" applyFont="1" applyFill="1" applyBorder="1" applyAlignment="1" applyProtection="1">
      <alignment vertical="center"/>
      <protection hidden="1"/>
    </xf>
    <xf numFmtId="0" fontId="29" fillId="14" borderId="0" xfId="53" applyFont="1" applyFill="1" applyBorder="1" applyAlignment="1" applyProtection="1">
      <alignment vertical="center"/>
      <protection hidden="1"/>
    </xf>
    <xf numFmtId="0" fontId="29" fillId="14" borderId="17" xfId="53" applyFont="1" applyFill="1" applyBorder="1" applyAlignment="1" applyProtection="1">
      <alignment vertical="center"/>
      <protection hidden="1"/>
    </xf>
    <xf numFmtId="0" fontId="7" fillId="0" borderId="16" xfId="53" applyFont="1" applyFill="1" applyBorder="1" applyAlignment="1" applyProtection="1">
      <alignment vertical="center"/>
      <protection hidden="1"/>
    </xf>
    <xf numFmtId="0" fontId="29" fillId="14" borderId="0" xfId="53" applyFont="1" applyFill="1" applyBorder="1" applyAlignment="1" applyProtection="1">
      <alignment horizontal="center" vertical="center"/>
      <protection hidden="1"/>
    </xf>
    <xf numFmtId="0" fontId="6" fillId="23" borderId="16" xfId="53" applyFont="1" applyFill="1" applyBorder="1" applyAlignment="1" applyProtection="1">
      <alignment vertical="center"/>
      <protection hidden="1"/>
    </xf>
    <xf numFmtId="0" fontId="6" fillId="23" borderId="0" xfId="53" applyFont="1" applyFill="1" applyBorder="1" applyAlignment="1" applyProtection="1">
      <alignment vertical="center"/>
      <protection hidden="1"/>
    </xf>
    <xf numFmtId="0" fontId="29" fillId="14" borderId="18" xfId="53" applyFont="1" applyFill="1" applyBorder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33" fillId="0" borderId="0" xfId="49" applyFont="1" applyFill="1" applyBorder="1" applyAlignment="1">
      <alignment horizontal="center" vertical="center"/>
      <protection/>
    </xf>
    <xf numFmtId="0" fontId="33" fillId="0" borderId="0" xfId="49" applyFont="1" applyFill="1" applyAlignment="1">
      <alignment horizontal="center" vertical="center"/>
      <protection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33" fillId="0" borderId="0" xfId="0" applyNumberFormat="1" applyFont="1" applyFill="1" applyBorder="1" applyAlignment="1">
      <alignment/>
    </xf>
    <xf numFmtId="0" fontId="36" fillId="0" borderId="0" xfId="0" applyFont="1" applyFill="1" applyBorder="1" applyAlignment="1" applyProtection="1">
      <alignment/>
      <protection hidden="1"/>
    </xf>
    <xf numFmtId="0" fontId="33" fillId="0" borderId="0" xfId="49" applyFont="1" applyFill="1" applyBorder="1" applyAlignment="1">
      <alignment vertical="center"/>
      <protection/>
    </xf>
    <xf numFmtId="0" fontId="7" fillId="0" borderId="0" xfId="53" applyFont="1" applyBorder="1" applyAlignment="1" applyProtection="1">
      <alignment horizontal="left" vertical="center" indent="2"/>
      <protection hidden="1"/>
    </xf>
    <xf numFmtId="0" fontId="33" fillId="0" borderId="0" xfId="49" applyFont="1" applyFill="1" applyBorder="1" applyAlignment="1">
      <alignment horizontal="right" vertical="center"/>
      <protection/>
    </xf>
    <xf numFmtId="0" fontId="34" fillId="0" borderId="0" xfId="49" applyFont="1" applyFill="1" applyBorder="1" applyAlignment="1">
      <alignment vertical="center"/>
      <protection/>
    </xf>
    <xf numFmtId="0" fontId="34" fillId="0" borderId="0" xfId="49" applyNumberFormat="1" applyFont="1" applyFill="1" applyBorder="1" applyAlignment="1">
      <alignment/>
      <protection/>
    </xf>
    <xf numFmtId="0" fontId="35" fillId="0" borderId="0" xfId="49" applyFont="1" applyFill="1" applyBorder="1" applyAlignment="1">
      <alignment vertical="center"/>
      <protection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37" fontId="5" fillId="0" borderId="0" xfId="0" applyNumberFormat="1" applyFont="1" applyFill="1" applyBorder="1" applyAlignment="1">
      <alignment/>
    </xf>
    <xf numFmtId="171" fontId="7" fillId="0" borderId="0" xfId="53" applyNumberFormat="1" applyFont="1" applyBorder="1" applyAlignment="1" applyProtection="1">
      <alignment vertical="center"/>
      <protection hidden="1"/>
    </xf>
    <xf numFmtId="0" fontId="33" fillId="0" borderId="0" xfId="0" applyFont="1" applyFill="1" applyBorder="1" applyAlignment="1">
      <alignment vertical="center"/>
    </xf>
    <xf numFmtId="0" fontId="34" fillId="0" borderId="19" xfId="0" applyNumberFormat="1" applyFont="1" applyFill="1" applyBorder="1" applyAlignment="1">
      <alignment/>
    </xf>
    <xf numFmtId="3" fontId="33" fillId="0" borderId="19" xfId="0" applyNumberFormat="1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8" fillId="0" borderId="13" xfId="53" applyFont="1" applyBorder="1" applyAlignment="1" applyProtection="1">
      <alignment horizontal="left" vertical="center" indent="2"/>
      <protection hidden="1"/>
    </xf>
    <xf numFmtId="0" fontId="8" fillId="0" borderId="10" xfId="53" applyFont="1" applyBorder="1" applyAlignment="1" applyProtection="1">
      <alignment horizontal="left" vertical="center" indent="2"/>
      <protection hidden="1"/>
    </xf>
    <xf numFmtId="0" fontId="7" fillId="0" borderId="13" xfId="53" applyFont="1" applyBorder="1" applyAlignment="1" applyProtection="1">
      <alignment horizontal="left" vertical="center" indent="3"/>
      <protection hidden="1"/>
    </xf>
    <xf numFmtId="0" fontId="6" fillId="23" borderId="12" xfId="53" applyFont="1" applyFill="1" applyBorder="1" applyAlignment="1" applyProtection="1">
      <alignment vertical="center"/>
      <protection hidden="1"/>
    </xf>
    <xf numFmtId="39" fontId="6" fillId="0" borderId="15" xfId="53" applyNumberFormat="1" applyFont="1" applyFill="1" applyBorder="1" applyAlignment="1" applyProtection="1">
      <alignment horizontal="right" vertical="center"/>
      <protection hidden="1"/>
    </xf>
    <xf numFmtId="39" fontId="6" fillId="0" borderId="20" xfId="53" applyNumberFormat="1" applyFont="1" applyFill="1" applyBorder="1" applyAlignment="1" applyProtection="1">
      <alignment horizontal="right" vertical="center"/>
      <protection hidden="1"/>
    </xf>
    <xf numFmtId="39" fontId="6" fillId="0" borderId="21" xfId="53" applyNumberFormat="1" applyFont="1" applyFill="1" applyBorder="1" applyAlignment="1" applyProtection="1">
      <alignment horizontal="right" vertical="center"/>
      <protection hidden="1"/>
    </xf>
    <xf numFmtId="0" fontId="6" fillId="23" borderId="13" xfId="53" applyFont="1" applyFill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29" fillId="14" borderId="22" xfId="53" applyFont="1" applyFill="1" applyBorder="1" applyAlignment="1" applyProtection="1">
      <alignment horizontal="center" vertical="center"/>
      <protection hidden="1"/>
    </xf>
    <xf numFmtId="0" fontId="29" fillId="14" borderId="23" xfId="53" applyFont="1" applyFill="1" applyBorder="1" applyAlignment="1" applyProtection="1">
      <alignment horizontal="center" vertical="center"/>
      <protection hidden="1"/>
    </xf>
    <xf numFmtId="0" fontId="29" fillId="14" borderId="24" xfId="5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31" fillId="0" borderId="0" xfId="53" applyFont="1" applyAlignment="1" applyProtection="1">
      <alignment horizontal="center" vertical="center"/>
      <protection hidden="1"/>
    </xf>
    <xf numFmtId="0" fontId="8" fillId="0" borderId="13" xfId="53" applyFont="1" applyBorder="1" applyAlignment="1" applyProtection="1">
      <alignment horizontal="left" vertical="center" indent="1"/>
      <protection hidden="1"/>
    </xf>
    <xf numFmtId="0" fontId="8" fillId="0" borderId="10" xfId="53" applyFont="1" applyBorder="1" applyAlignment="1" applyProtection="1">
      <alignment horizontal="left" vertical="center" indent="1"/>
      <protection hidden="1"/>
    </xf>
    <xf numFmtId="0" fontId="6" fillId="23" borderId="13" xfId="53" applyFont="1" applyFill="1" applyBorder="1" applyAlignment="1" applyProtection="1">
      <alignment vertical="center"/>
      <protection hidden="1"/>
    </xf>
    <xf numFmtId="0" fontId="6" fillId="23" borderId="10" xfId="53" applyFont="1" applyFill="1" applyBorder="1" applyAlignment="1" applyProtection="1">
      <alignment vertical="center"/>
      <protection hidden="1"/>
    </xf>
    <xf numFmtId="0" fontId="7" fillId="0" borderId="13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29" fillId="14" borderId="14" xfId="53" applyFont="1" applyFill="1" applyBorder="1" applyAlignment="1" applyProtection="1">
      <alignment horizontal="center" vertical="center"/>
      <protection hidden="1"/>
    </xf>
    <xf numFmtId="0" fontId="29" fillId="14" borderId="10" xfId="53" applyFont="1" applyFill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9" fillId="14" borderId="25" xfId="53" applyFont="1" applyFill="1" applyBorder="1" applyAlignment="1" applyProtection="1">
      <alignment horizontal="center" vertical="center"/>
      <protection hidden="1"/>
    </xf>
    <xf numFmtId="0" fontId="29" fillId="14" borderId="13" xfId="53" applyFont="1" applyFill="1" applyBorder="1" applyAlignment="1" applyProtection="1">
      <alignment horizontal="center" vertical="center"/>
      <protection hidden="1"/>
    </xf>
    <xf numFmtId="0" fontId="6" fillId="23" borderId="26" xfId="53" applyFont="1" applyFill="1" applyBorder="1" applyAlignment="1" applyProtection="1">
      <alignment vertical="center"/>
      <protection hidden="1"/>
    </xf>
    <xf numFmtId="0" fontId="7" fillId="0" borderId="10" xfId="53" applyFont="1" applyBorder="1" applyAlignment="1" applyProtection="1">
      <alignment horizontal="left" vertical="center" indent="3"/>
      <protection hidden="1"/>
    </xf>
    <xf numFmtId="0" fontId="8" fillId="0" borderId="13" xfId="53" applyFont="1" applyFill="1" applyBorder="1" applyAlignment="1" applyProtection="1">
      <alignment horizontal="left" vertical="center" indent="2"/>
      <protection hidden="1"/>
    </xf>
    <xf numFmtId="0" fontId="8" fillId="0" borderId="10" xfId="53" applyFont="1" applyFill="1" applyBorder="1" applyAlignment="1" applyProtection="1">
      <alignment horizontal="left" vertical="center" indent="2"/>
      <protection hidden="1"/>
    </xf>
    <xf numFmtId="0" fontId="6" fillId="0" borderId="13" xfId="53" applyFont="1" applyFill="1" applyBorder="1" applyAlignment="1" applyProtection="1">
      <alignment horizontal="left" vertical="center" indent="1"/>
      <protection hidden="1"/>
    </xf>
    <xf numFmtId="0" fontId="6" fillId="0" borderId="10" xfId="53" applyFont="1" applyFill="1" applyBorder="1" applyAlignment="1" applyProtection="1">
      <alignment horizontal="left" vertical="center" indent="1"/>
      <protection hidden="1"/>
    </xf>
    <xf numFmtId="171" fontId="6" fillId="23" borderId="15" xfId="53" applyNumberFormat="1" applyFont="1" applyFill="1" applyBorder="1" applyAlignment="1" applyProtection="1">
      <alignment horizontal="center" vertical="center"/>
      <protection locked="0"/>
    </xf>
    <xf numFmtId="171" fontId="6" fillId="23" borderId="20" xfId="53" applyNumberFormat="1" applyFont="1" applyFill="1" applyBorder="1" applyAlignment="1" applyProtection="1">
      <alignment horizontal="center" vertical="center"/>
      <protection locked="0"/>
    </xf>
    <xf numFmtId="171" fontId="6" fillId="23" borderId="21" xfId="53" applyNumberFormat="1" applyFont="1" applyFill="1" applyBorder="1" applyAlignment="1" applyProtection="1">
      <alignment horizontal="center" vertical="center"/>
      <protection locked="0"/>
    </xf>
    <xf numFmtId="0" fontId="29" fillId="14" borderId="27" xfId="53" applyFont="1" applyFill="1" applyBorder="1" applyAlignment="1" applyProtection="1">
      <alignment horizontal="center" vertical="center"/>
      <protection hidden="1"/>
    </xf>
    <xf numFmtId="0" fontId="29" fillId="14" borderId="28" xfId="53" applyFont="1" applyFill="1" applyBorder="1" applyAlignment="1" applyProtection="1">
      <alignment horizontal="center" vertical="center"/>
      <protection hidden="1"/>
    </xf>
    <xf numFmtId="0" fontId="29" fillId="14" borderId="29" xfId="53" applyFont="1" applyFill="1" applyBorder="1" applyAlignment="1" applyProtection="1">
      <alignment horizontal="center" vertical="center"/>
      <protection hidden="1"/>
    </xf>
    <xf numFmtId="0" fontId="29" fillId="14" borderId="15" xfId="53" applyFont="1" applyFill="1" applyBorder="1" applyAlignment="1" applyProtection="1">
      <alignment horizontal="center" vertical="center"/>
      <protection hidden="1"/>
    </xf>
    <xf numFmtId="0" fontId="29" fillId="14" borderId="20" xfId="53" applyFont="1" applyFill="1" applyBorder="1" applyAlignment="1" applyProtection="1">
      <alignment horizontal="center" vertical="center"/>
      <protection hidden="1"/>
    </xf>
    <xf numFmtId="0" fontId="29" fillId="14" borderId="21" xfId="53" applyFont="1" applyFill="1" applyBorder="1" applyAlignment="1" applyProtection="1">
      <alignment horizontal="center" vertical="center"/>
      <protection hidden="1"/>
    </xf>
    <xf numFmtId="0" fontId="29" fillId="14" borderId="30" xfId="53" applyFont="1" applyFill="1" applyBorder="1" applyAlignment="1" applyProtection="1">
      <alignment horizontal="center" vertical="center"/>
      <protection hidden="1"/>
    </xf>
    <xf numFmtId="0" fontId="29" fillId="14" borderId="31" xfId="53" applyFont="1" applyFill="1" applyBorder="1" applyAlignment="1" applyProtection="1">
      <alignment horizontal="center" vertical="center"/>
      <protection hidden="1"/>
    </xf>
    <xf numFmtId="0" fontId="29" fillId="14" borderId="32" xfId="53" applyFont="1" applyFill="1" applyBorder="1" applyAlignment="1" applyProtection="1">
      <alignment horizontal="center" vertical="center"/>
      <protection hidden="1"/>
    </xf>
    <xf numFmtId="0" fontId="29" fillId="14" borderId="29" xfId="53" applyFont="1" applyFill="1" applyBorder="1" applyAlignment="1" applyProtection="1">
      <alignment horizontal="center" vertical="center" wrapText="1"/>
      <protection hidden="1"/>
    </xf>
    <xf numFmtId="0" fontId="29" fillId="14" borderId="32" xfId="53" applyFont="1" applyFill="1" applyBorder="1" applyAlignment="1" applyProtection="1">
      <alignment horizontal="center" vertical="center" wrapText="1"/>
      <protection hidden="1"/>
    </xf>
    <xf numFmtId="0" fontId="29" fillId="14" borderId="11" xfId="53" applyFont="1" applyFill="1" applyBorder="1" applyAlignment="1" applyProtection="1">
      <alignment horizontal="center" vertical="center"/>
      <protection hidden="1"/>
    </xf>
    <xf numFmtId="0" fontId="29" fillId="14" borderId="0" xfId="53" applyFont="1" applyFill="1" applyBorder="1" applyAlignment="1" applyProtection="1">
      <alignment horizontal="center" vertical="center"/>
      <protection hidden="1"/>
    </xf>
    <xf numFmtId="0" fontId="29" fillId="14" borderId="17" xfId="53" applyFont="1" applyFill="1" applyBorder="1" applyAlignment="1" applyProtection="1">
      <alignment horizontal="center" vertical="center"/>
      <protection hidden="1"/>
    </xf>
    <xf numFmtId="171" fontId="7" fillId="0" borderId="15" xfId="53" applyNumberFormat="1" applyFont="1" applyBorder="1" applyAlignment="1" applyProtection="1">
      <alignment horizontal="center" vertical="center"/>
      <protection hidden="1"/>
    </xf>
    <xf numFmtId="171" fontId="7" fillId="0" borderId="20" xfId="53" applyNumberFormat="1" applyFont="1" applyBorder="1" applyAlignment="1" applyProtection="1">
      <alignment horizontal="center" vertical="center"/>
      <protection hidden="1"/>
    </xf>
    <xf numFmtId="171" fontId="7" fillId="0" borderId="33" xfId="53" applyNumberFormat="1" applyFont="1" applyBorder="1" applyAlignment="1" applyProtection="1">
      <alignment horizontal="center" vertical="center"/>
      <protection hidden="1"/>
    </xf>
    <xf numFmtId="171" fontId="0" fillId="0" borderId="0" xfId="58" applyFill="1" applyBorder="1" applyAlignment="1">
      <alignment horizontal="center" wrapText="1"/>
    </xf>
    <xf numFmtId="0" fontId="29" fillId="14" borderId="34" xfId="53" applyFont="1" applyFill="1" applyBorder="1" applyAlignment="1" applyProtection="1">
      <alignment horizontal="center" vertical="center"/>
      <protection hidden="1"/>
    </xf>
    <xf numFmtId="0" fontId="29" fillId="14" borderId="35" xfId="53" applyFont="1" applyFill="1" applyBorder="1" applyAlignment="1" applyProtection="1">
      <alignment horizontal="center" vertical="center"/>
      <protection hidden="1"/>
    </xf>
    <xf numFmtId="0" fontId="29" fillId="14" borderId="36" xfId="53" applyFont="1" applyFill="1" applyBorder="1" applyAlignment="1" applyProtection="1">
      <alignment horizontal="center" vertical="center"/>
      <protection hidden="1"/>
    </xf>
    <xf numFmtId="171" fontId="6" fillId="0" borderId="15" xfId="53" applyNumberFormat="1" applyFont="1" applyBorder="1" applyAlignment="1" applyProtection="1">
      <alignment horizontal="center" vertical="center"/>
      <protection hidden="1"/>
    </xf>
    <xf numFmtId="171" fontId="6" fillId="0" borderId="20" xfId="53" applyNumberFormat="1" applyFont="1" applyBorder="1" applyAlignment="1" applyProtection="1">
      <alignment horizontal="center" vertical="center"/>
      <protection hidden="1"/>
    </xf>
    <xf numFmtId="171" fontId="6" fillId="0" borderId="33" xfId="53" applyNumberFormat="1" applyFont="1" applyBorder="1" applyAlignment="1" applyProtection="1">
      <alignment horizontal="center" vertical="center"/>
      <protection hidden="1"/>
    </xf>
    <xf numFmtId="174" fontId="33" fillId="0" borderId="0" xfId="49" applyNumberFormat="1" applyFont="1" applyFill="1" applyBorder="1" applyAlignment="1">
      <alignment horizontal="right"/>
      <protection/>
    </xf>
    <xf numFmtId="3" fontId="37" fillId="0" borderId="0" xfId="0" applyNumberFormat="1" applyFont="1" applyFill="1" applyBorder="1" applyAlignment="1">
      <alignment horizontal="center" vertical="center"/>
    </xf>
    <xf numFmtId="171" fontId="7" fillId="0" borderId="0" xfId="53" applyNumberFormat="1" applyFont="1" applyBorder="1" applyAlignment="1" applyProtection="1">
      <alignment horizontal="center" vertical="center"/>
      <protection hidden="1"/>
    </xf>
    <xf numFmtId="0" fontId="29" fillId="14" borderId="0" xfId="53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showGridLines="0" zoomScalePageLayoutView="0" workbookViewId="0" topLeftCell="A43">
      <selection activeCell="C61" sqref="C61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3" width="22.7109375" style="1" customWidth="1"/>
    <col min="4" max="4" width="37.00390625" style="1" customWidth="1"/>
    <col min="5" max="5" width="12.7109375" style="1" bestFit="1" customWidth="1"/>
    <col min="6" max="16384" width="9.140625" style="1" customWidth="1"/>
  </cols>
  <sheetData>
    <row r="1" spans="1:4" ht="20.25">
      <c r="A1" s="85" t="s">
        <v>37</v>
      </c>
      <c r="B1" s="85"/>
      <c r="C1" s="85"/>
      <c r="D1" s="85"/>
    </row>
    <row r="2" spans="1:4" ht="18">
      <c r="A2" s="86" t="s">
        <v>0</v>
      </c>
      <c r="B2" s="86"/>
      <c r="C2" s="86"/>
      <c r="D2" s="86"/>
    </row>
    <row r="3" spans="1:4" ht="18">
      <c r="A3" s="6" t="s">
        <v>1</v>
      </c>
      <c r="B3" s="4"/>
      <c r="C3" s="5"/>
      <c r="D3" s="5"/>
    </row>
    <row r="4" spans="1:4" ht="18">
      <c r="A4" s="6" t="s">
        <v>147</v>
      </c>
      <c r="B4" s="4"/>
      <c r="C4" s="5"/>
      <c r="D4" s="5"/>
    </row>
    <row r="5" spans="1:4" ht="18">
      <c r="A5" s="6"/>
      <c r="B5" s="4"/>
      <c r="C5" s="5"/>
      <c r="D5" s="5"/>
    </row>
    <row r="6" spans="1:4" ht="15">
      <c r="A6" s="35" t="s">
        <v>38</v>
      </c>
      <c r="B6" s="3"/>
      <c r="C6" s="3"/>
      <c r="D6" s="3"/>
    </row>
    <row r="7" spans="1:4" ht="15">
      <c r="A7" s="35"/>
      <c r="B7" s="3"/>
      <c r="C7" s="3"/>
      <c r="D7" s="3"/>
    </row>
    <row r="8" spans="1:4" ht="13.5" thickBot="1">
      <c r="A8" s="82" t="s">
        <v>145</v>
      </c>
      <c r="B8" s="83"/>
      <c r="C8" s="83"/>
      <c r="D8" s="83"/>
    </row>
    <row r="9" spans="1:4" ht="19.5" customHeight="1" thickTop="1">
      <c r="A9" s="97" t="s">
        <v>12</v>
      </c>
      <c r="B9" s="93"/>
      <c r="C9" s="93" t="s">
        <v>2</v>
      </c>
      <c r="D9" s="31" t="s">
        <v>63</v>
      </c>
    </row>
    <row r="10" spans="1:4" ht="19.5" customHeight="1">
      <c r="A10" s="98"/>
      <c r="B10" s="94"/>
      <c r="C10" s="94"/>
      <c r="D10" s="34" t="s">
        <v>62</v>
      </c>
    </row>
    <row r="11" spans="1:4" ht="19.5" customHeight="1">
      <c r="A11" s="89" t="s">
        <v>13</v>
      </c>
      <c r="B11" s="90"/>
      <c r="C11" s="10">
        <f>SUM(C12+C18+C21+C24+C33)</f>
        <v>497843628.19</v>
      </c>
      <c r="D11" s="10">
        <f>SUM(D12+D18+D21+D24+D33)</f>
        <v>251051007.89000002</v>
      </c>
    </row>
    <row r="12" spans="1:4" ht="19.5" customHeight="1">
      <c r="A12" s="87" t="s">
        <v>14</v>
      </c>
      <c r="B12" s="88"/>
      <c r="C12" s="13">
        <f>SUM(C13:C17)</f>
        <v>215208535</v>
      </c>
      <c r="D12" s="13">
        <f>SUM(D13:D17)</f>
        <v>107839407.41</v>
      </c>
    </row>
    <row r="13" spans="1:4" ht="19.5" customHeight="1">
      <c r="A13" s="91" t="s">
        <v>15</v>
      </c>
      <c r="B13" s="92"/>
      <c r="C13" s="8">
        <v>113062600</v>
      </c>
      <c r="D13" s="8">
        <v>59951823.84</v>
      </c>
    </row>
    <row r="14" spans="1:4" ht="19.5" customHeight="1">
      <c r="A14" s="91" t="s">
        <v>16</v>
      </c>
      <c r="B14" s="92"/>
      <c r="C14" s="8">
        <v>51241700</v>
      </c>
      <c r="D14" s="8">
        <v>29033805.77</v>
      </c>
    </row>
    <row r="15" spans="1:4" ht="19.5" customHeight="1">
      <c r="A15" s="91" t="s">
        <v>17</v>
      </c>
      <c r="B15" s="92"/>
      <c r="C15" s="8">
        <v>17544200</v>
      </c>
      <c r="D15" s="8">
        <v>5872671.89</v>
      </c>
    </row>
    <row r="16" spans="1:4" ht="19.5" customHeight="1">
      <c r="A16" s="91" t="s">
        <v>18</v>
      </c>
      <c r="B16" s="92"/>
      <c r="C16" s="9">
        <v>14875635</v>
      </c>
      <c r="D16" s="9">
        <v>7698697.09</v>
      </c>
    </row>
    <row r="17" spans="1:4" ht="19.5" customHeight="1">
      <c r="A17" s="91" t="s">
        <v>39</v>
      </c>
      <c r="B17" s="92"/>
      <c r="C17" s="9">
        <v>18484400</v>
      </c>
      <c r="D17" s="9">
        <v>5282408.82</v>
      </c>
    </row>
    <row r="18" spans="1:4" ht="19.5" customHeight="1">
      <c r="A18" s="87" t="s">
        <v>40</v>
      </c>
      <c r="B18" s="88"/>
      <c r="C18" s="13">
        <f>SUM(C19:C20)</f>
        <v>8722000</v>
      </c>
      <c r="D18" s="13">
        <f>SUM(D19:D20)</f>
        <v>4262334.07</v>
      </c>
    </row>
    <row r="19" spans="1:4" ht="19.5" customHeight="1">
      <c r="A19" s="91" t="s">
        <v>19</v>
      </c>
      <c r="B19" s="92"/>
      <c r="C19" s="8">
        <v>147700</v>
      </c>
      <c r="D19" s="8">
        <v>52382.7</v>
      </c>
    </row>
    <row r="20" spans="1:4" ht="19.5" customHeight="1">
      <c r="A20" s="91" t="s">
        <v>20</v>
      </c>
      <c r="B20" s="92"/>
      <c r="C20" s="8">
        <v>8574300</v>
      </c>
      <c r="D20" s="8">
        <v>4209951.37</v>
      </c>
    </row>
    <row r="21" spans="1:4" ht="19.5" customHeight="1">
      <c r="A21" s="87" t="s">
        <v>41</v>
      </c>
      <c r="B21" s="88"/>
      <c r="C21" s="13">
        <f>SUM(C22,C23)</f>
        <v>4259244.92</v>
      </c>
      <c r="D21" s="13">
        <f>SUM(D22:D23)</f>
        <v>1200058.31</v>
      </c>
    </row>
    <row r="22" spans="1:4" ht="19.5" customHeight="1">
      <c r="A22" s="91" t="s">
        <v>42</v>
      </c>
      <c r="B22" s="92"/>
      <c r="C22" s="8">
        <v>4031544.92</v>
      </c>
      <c r="D22" s="8">
        <v>685117.57</v>
      </c>
    </row>
    <row r="23" spans="1:4" ht="19.5" customHeight="1">
      <c r="A23" s="91" t="s">
        <v>43</v>
      </c>
      <c r="B23" s="92"/>
      <c r="C23" s="8">
        <v>227700</v>
      </c>
      <c r="D23" s="8">
        <v>514940.74</v>
      </c>
    </row>
    <row r="24" spans="1:4" ht="19.5" customHeight="1">
      <c r="A24" s="87" t="s">
        <v>21</v>
      </c>
      <c r="B24" s="88"/>
      <c r="C24" s="13">
        <f>SUM(C25:C32)</f>
        <v>260896248.27</v>
      </c>
      <c r="D24" s="13">
        <f>SUM(D25:D32)</f>
        <v>132688974.58000001</v>
      </c>
    </row>
    <row r="25" spans="1:4" ht="19.5" customHeight="1">
      <c r="A25" s="91" t="s">
        <v>22</v>
      </c>
      <c r="B25" s="92"/>
      <c r="C25" s="8">
        <v>55574900</v>
      </c>
      <c r="D25" s="8">
        <v>25071537.68</v>
      </c>
    </row>
    <row r="26" spans="1:4" ht="19.5" customHeight="1">
      <c r="A26" s="91" t="s">
        <v>23</v>
      </c>
      <c r="B26" s="92"/>
      <c r="C26" s="8">
        <v>106551900</v>
      </c>
      <c r="D26" s="8">
        <v>47231524.36</v>
      </c>
    </row>
    <row r="27" spans="1:4" ht="19.5" customHeight="1">
      <c r="A27" s="91" t="s">
        <v>24</v>
      </c>
      <c r="B27" s="92"/>
      <c r="C27" s="8">
        <v>33836706</v>
      </c>
      <c r="D27" s="8">
        <v>24521992.93</v>
      </c>
    </row>
    <row r="28" spans="1:4" ht="19.5" customHeight="1">
      <c r="A28" s="32" t="s">
        <v>44</v>
      </c>
      <c r="B28" s="33"/>
      <c r="C28" s="8">
        <v>105200</v>
      </c>
      <c r="D28" s="8">
        <v>12068.73</v>
      </c>
    </row>
    <row r="29" spans="1:4" ht="19.5" customHeight="1">
      <c r="A29" s="32" t="s">
        <v>45</v>
      </c>
      <c r="B29" s="33"/>
      <c r="C29" s="8">
        <v>505300</v>
      </c>
      <c r="D29" s="8">
        <v>208731.54</v>
      </c>
    </row>
    <row r="30" spans="1:4" ht="19.5" customHeight="1">
      <c r="A30" s="32" t="s">
        <v>46</v>
      </c>
      <c r="B30" s="33"/>
      <c r="C30" s="8">
        <v>0</v>
      </c>
      <c r="D30" s="8">
        <v>0</v>
      </c>
    </row>
    <row r="31" spans="1:4" ht="19.5" customHeight="1">
      <c r="A31" s="32" t="s">
        <v>47</v>
      </c>
      <c r="B31" s="33"/>
      <c r="C31" s="8">
        <v>21134999</v>
      </c>
      <c r="D31" s="8">
        <v>12895766.99</v>
      </c>
    </row>
    <row r="32" spans="1:4" ht="19.5" customHeight="1">
      <c r="A32" s="91" t="s">
        <v>26</v>
      </c>
      <c r="B32" s="92"/>
      <c r="C32" s="9">
        <v>43187243.27</v>
      </c>
      <c r="D32" s="9">
        <v>22747352.35</v>
      </c>
    </row>
    <row r="33" spans="1:4" ht="19.5" customHeight="1">
      <c r="A33" s="87" t="s">
        <v>27</v>
      </c>
      <c r="B33" s="88"/>
      <c r="C33" s="13">
        <f>SUM(C34:C35)</f>
        <v>8757600</v>
      </c>
      <c r="D33" s="13">
        <f>SUM(D34:D35)</f>
        <v>5060233.52</v>
      </c>
    </row>
    <row r="34" spans="1:4" ht="19.5" customHeight="1">
      <c r="A34" s="91" t="s">
        <v>48</v>
      </c>
      <c r="B34" s="92"/>
      <c r="C34" s="8">
        <v>0</v>
      </c>
      <c r="D34" s="8">
        <v>0</v>
      </c>
    </row>
    <row r="35" spans="1:4" ht="19.5" customHeight="1">
      <c r="A35" s="91" t="s">
        <v>49</v>
      </c>
      <c r="B35" s="92"/>
      <c r="C35" s="8">
        <v>8757600</v>
      </c>
      <c r="D35" s="8">
        <v>5060233.52</v>
      </c>
    </row>
    <row r="36" spans="1:4" ht="19.5" customHeight="1">
      <c r="A36" s="89" t="s">
        <v>50</v>
      </c>
      <c r="B36" s="90"/>
      <c r="C36" s="14">
        <v>493812083.27</v>
      </c>
      <c r="D36" s="14">
        <v>250365890.32</v>
      </c>
    </row>
    <row r="37" spans="1:4" ht="19.5" customHeight="1">
      <c r="A37" s="28" t="s">
        <v>51</v>
      </c>
      <c r="B37" s="29"/>
      <c r="C37" s="14">
        <v>55143671.05</v>
      </c>
      <c r="D37" s="14">
        <v>5146317.51</v>
      </c>
    </row>
    <row r="38" spans="1:4" ht="19.5" customHeight="1">
      <c r="A38" s="87" t="s">
        <v>52</v>
      </c>
      <c r="B38" s="88"/>
      <c r="C38" s="13">
        <v>41649800</v>
      </c>
      <c r="D38" s="13">
        <v>1856733.56</v>
      </c>
    </row>
    <row r="39" spans="1:4" ht="19.5" customHeight="1">
      <c r="A39" s="87" t="s">
        <v>53</v>
      </c>
      <c r="B39" s="88"/>
      <c r="C39" s="13">
        <v>0</v>
      </c>
      <c r="D39" s="13">
        <v>0</v>
      </c>
    </row>
    <row r="40" spans="1:4" ht="19.5" customHeight="1">
      <c r="A40" s="87" t="s">
        <v>54</v>
      </c>
      <c r="B40" s="88"/>
      <c r="C40" s="13">
        <v>50000</v>
      </c>
      <c r="D40" s="13">
        <v>0</v>
      </c>
    </row>
    <row r="41" spans="1:4" ht="19.5" customHeight="1">
      <c r="A41" s="32" t="s">
        <v>55</v>
      </c>
      <c r="B41" s="30"/>
      <c r="C41" s="9">
        <v>0</v>
      </c>
      <c r="D41" s="13"/>
    </row>
    <row r="42" spans="1:4" ht="19.5" customHeight="1">
      <c r="A42" s="32" t="s">
        <v>56</v>
      </c>
      <c r="B42" s="30"/>
      <c r="C42" s="9">
        <v>50000</v>
      </c>
      <c r="D42" s="13"/>
    </row>
    <row r="43" spans="1:4" ht="19.5" customHeight="1">
      <c r="A43" s="32" t="s">
        <v>57</v>
      </c>
      <c r="B43" s="30"/>
      <c r="C43" s="13">
        <v>0</v>
      </c>
      <c r="D43" s="13"/>
    </row>
    <row r="44" spans="1:4" ht="19.5" customHeight="1">
      <c r="A44" s="87" t="s">
        <v>28</v>
      </c>
      <c r="B44" s="88"/>
      <c r="C44" s="13">
        <f>SUM(C45:C46)</f>
        <v>13443871.05</v>
      </c>
      <c r="D44" s="13">
        <f>SUM(D45:D46)</f>
        <v>3289583.95</v>
      </c>
    </row>
    <row r="45" spans="1:4" ht="19.5" customHeight="1">
      <c r="A45" s="91" t="s">
        <v>25</v>
      </c>
      <c r="B45" s="92"/>
      <c r="C45" s="8">
        <v>13443871.05</v>
      </c>
      <c r="D45" s="8">
        <v>3289583.95</v>
      </c>
    </row>
    <row r="46" spans="1:4" ht="19.5" customHeight="1">
      <c r="A46" s="91" t="s">
        <v>29</v>
      </c>
      <c r="B46" s="92"/>
      <c r="C46" s="8">
        <v>0</v>
      </c>
      <c r="D46" s="8">
        <v>0</v>
      </c>
    </row>
    <row r="47" spans="1:4" ht="19.5" customHeight="1">
      <c r="A47" s="87" t="s">
        <v>30</v>
      </c>
      <c r="B47" s="88"/>
      <c r="C47" s="13">
        <v>0</v>
      </c>
      <c r="D47" s="13">
        <v>0</v>
      </c>
    </row>
    <row r="48" spans="1:4" ht="19.5" customHeight="1">
      <c r="A48" s="91" t="s">
        <v>58</v>
      </c>
      <c r="B48" s="92"/>
      <c r="C48" s="13"/>
      <c r="D48" s="13"/>
    </row>
    <row r="49" spans="1:4" ht="19.5" customHeight="1">
      <c r="A49" s="91" t="s">
        <v>59</v>
      </c>
      <c r="B49" s="92"/>
      <c r="C49" s="13"/>
      <c r="D49" s="13"/>
    </row>
    <row r="50" spans="1:4" ht="19.5" customHeight="1">
      <c r="A50" s="89" t="s">
        <v>60</v>
      </c>
      <c r="B50" s="90"/>
      <c r="C50" s="14">
        <f>SUM(C44)</f>
        <v>13443871.05</v>
      </c>
      <c r="D50" s="14">
        <v>3289583.95</v>
      </c>
    </row>
    <row r="51" spans="1:4" ht="19.5" customHeight="1" thickBot="1">
      <c r="A51" s="99" t="s">
        <v>61</v>
      </c>
      <c r="B51" s="75"/>
      <c r="C51" s="17">
        <v>507255954.32</v>
      </c>
      <c r="D51" s="17">
        <v>253655474.27</v>
      </c>
    </row>
    <row r="52" spans="1:4" ht="15" customHeight="1" thickTop="1">
      <c r="A52" s="95"/>
      <c r="B52" s="96"/>
      <c r="C52" s="3"/>
      <c r="D52" s="3"/>
    </row>
    <row r="54" spans="1:4" ht="12.75">
      <c r="A54" s="84" t="s">
        <v>3</v>
      </c>
      <c r="B54" s="84"/>
      <c r="C54" s="84" t="s">
        <v>148</v>
      </c>
      <c r="D54" s="84"/>
    </row>
    <row r="55" spans="1:4" ht="12.75">
      <c r="A55" s="84" t="s">
        <v>6</v>
      </c>
      <c r="B55" s="84"/>
      <c r="C55" s="84" t="s">
        <v>5</v>
      </c>
      <c r="D55" s="84"/>
    </row>
    <row r="56" spans="1:2" ht="12.75">
      <c r="A56" s="84" t="s">
        <v>8</v>
      </c>
      <c r="B56" s="84"/>
    </row>
    <row r="59" spans="1:4" ht="12.75">
      <c r="A59" s="84" t="s">
        <v>4</v>
      </c>
      <c r="B59" s="84"/>
      <c r="C59" s="84" t="s">
        <v>149</v>
      </c>
      <c r="D59" s="84"/>
    </row>
    <row r="60" spans="1:4" ht="12.75">
      <c r="A60" s="84" t="s">
        <v>7</v>
      </c>
      <c r="B60" s="84"/>
      <c r="C60" s="84" t="s">
        <v>150</v>
      </c>
      <c r="D60" s="84"/>
    </row>
    <row r="61" spans="1:2" ht="12.75">
      <c r="A61" s="84" t="s">
        <v>9</v>
      </c>
      <c r="B61" s="84"/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sheetProtection selectLockedCells="1"/>
  <mergeCells count="49">
    <mergeCell ref="A24:B24"/>
    <mergeCell ref="A25:B25"/>
    <mergeCell ref="A51:B51"/>
    <mergeCell ref="A47:B47"/>
    <mergeCell ref="A26:B26"/>
    <mergeCell ref="A39:B39"/>
    <mergeCell ref="A48:B48"/>
    <mergeCell ref="A49:B49"/>
    <mergeCell ref="A35:B35"/>
    <mergeCell ref="A44:B44"/>
    <mergeCell ref="A34:B34"/>
    <mergeCell ref="A21:B21"/>
    <mergeCell ref="A9:B10"/>
    <mergeCell ref="A11:B11"/>
    <mergeCell ref="A13:B13"/>
    <mergeCell ref="A14:B14"/>
    <mergeCell ref="A15:B15"/>
    <mergeCell ref="A17:B17"/>
    <mergeCell ref="A18:B18"/>
    <mergeCell ref="A19:B19"/>
    <mergeCell ref="A55:B55"/>
    <mergeCell ref="C9:C10"/>
    <mergeCell ref="A12:B12"/>
    <mergeCell ref="C54:D54"/>
    <mergeCell ref="C55:D55"/>
    <mergeCell ref="A52:B52"/>
    <mergeCell ref="A27:B27"/>
    <mergeCell ref="A32:B32"/>
    <mergeCell ref="A33:B33"/>
    <mergeCell ref="A50:B50"/>
    <mergeCell ref="A1:D1"/>
    <mergeCell ref="A2:D2"/>
    <mergeCell ref="A40:B40"/>
    <mergeCell ref="A36:B36"/>
    <mergeCell ref="A38:B38"/>
    <mergeCell ref="A22:B22"/>
    <mergeCell ref="A23:B23"/>
    <mergeCell ref="A20:B20"/>
    <mergeCell ref="A16:B16"/>
    <mergeCell ref="A8:D8"/>
    <mergeCell ref="A61:B61"/>
    <mergeCell ref="A56:B56"/>
    <mergeCell ref="C59:D59"/>
    <mergeCell ref="A60:B60"/>
    <mergeCell ref="C60:D60"/>
    <mergeCell ref="A45:B45"/>
    <mergeCell ref="A46:B46"/>
    <mergeCell ref="A59:B59"/>
    <mergeCell ref="A54:B54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showGridLines="0" tabSelected="1" zoomScalePageLayoutView="0" workbookViewId="0" topLeftCell="A1">
      <selection activeCell="H111" sqref="H111"/>
    </sheetView>
  </sheetViews>
  <sheetFormatPr defaultColWidth="9.140625" defaultRowHeight="12.75"/>
  <cols>
    <col min="1" max="1" width="57.7109375" style="1" customWidth="1"/>
    <col min="2" max="2" width="16.7109375" style="1" customWidth="1"/>
    <col min="3" max="3" width="18.7109375" style="1" customWidth="1"/>
    <col min="4" max="4" width="20.421875" style="1" customWidth="1"/>
    <col min="5" max="9" width="18.7109375" style="1" customWidth="1"/>
    <col min="10" max="14" width="16.7109375" style="1" customWidth="1"/>
    <col min="15" max="16384" width="9.140625" style="1" customWidth="1"/>
  </cols>
  <sheetData>
    <row r="1" spans="1:9" ht="20.25">
      <c r="A1" s="85" t="s">
        <v>37</v>
      </c>
      <c r="B1" s="85"/>
      <c r="C1" s="85"/>
      <c r="D1" s="85"/>
      <c r="E1" s="85"/>
      <c r="F1" s="85"/>
      <c r="G1" s="85"/>
      <c r="H1" s="85"/>
      <c r="I1" s="85"/>
    </row>
    <row r="2" spans="1:9" ht="18">
      <c r="A2" s="86" t="s">
        <v>0</v>
      </c>
      <c r="B2" s="86"/>
      <c r="C2" s="86"/>
      <c r="D2" s="86"/>
      <c r="E2" s="86"/>
      <c r="F2" s="86"/>
      <c r="G2" s="86"/>
      <c r="H2" s="86"/>
      <c r="I2" s="86"/>
    </row>
    <row r="3" spans="1:5" ht="18">
      <c r="A3" s="6" t="s">
        <v>1</v>
      </c>
      <c r="B3" s="4"/>
      <c r="C3" s="5"/>
      <c r="D3" s="5"/>
      <c r="E3" s="5"/>
    </row>
    <row r="4" spans="1:5" ht="18">
      <c r="A4" s="6" t="s">
        <v>147</v>
      </c>
      <c r="B4" s="4"/>
      <c r="C4" s="5"/>
      <c r="D4" s="5"/>
      <c r="E4" s="5"/>
    </row>
    <row r="5" spans="1:5" ht="16.5" thickBot="1">
      <c r="A5" s="2"/>
      <c r="B5" s="3"/>
      <c r="C5" s="3"/>
      <c r="D5" s="3"/>
      <c r="E5" s="3"/>
    </row>
    <row r="6" spans="1:9" ht="19.5" customHeight="1" thickTop="1">
      <c r="A6" s="97" t="s">
        <v>31</v>
      </c>
      <c r="B6" s="93"/>
      <c r="C6" s="93" t="s">
        <v>146</v>
      </c>
      <c r="D6" s="93" t="s">
        <v>62</v>
      </c>
      <c r="E6" s="93"/>
      <c r="F6" s="93"/>
      <c r="G6" s="93"/>
      <c r="H6" s="93"/>
      <c r="I6" s="81"/>
    </row>
    <row r="7" spans="1:9" ht="19.5" customHeight="1">
      <c r="A7" s="98"/>
      <c r="B7" s="94"/>
      <c r="C7" s="94"/>
      <c r="D7" s="114" t="s">
        <v>32</v>
      </c>
      <c r="E7" s="110" t="s">
        <v>76</v>
      </c>
      <c r="F7" s="114" t="s">
        <v>77</v>
      </c>
      <c r="G7" s="117" t="s">
        <v>78</v>
      </c>
      <c r="H7" s="94" t="s">
        <v>79</v>
      </c>
      <c r="I7" s="119"/>
    </row>
    <row r="8" spans="1:9" ht="19.5" customHeight="1">
      <c r="A8" s="98"/>
      <c r="B8" s="94"/>
      <c r="C8" s="94"/>
      <c r="D8" s="115"/>
      <c r="E8" s="116"/>
      <c r="F8" s="115"/>
      <c r="G8" s="118"/>
      <c r="H8" s="11" t="s">
        <v>80</v>
      </c>
      <c r="I8" s="12" t="s">
        <v>81</v>
      </c>
    </row>
    <row r="9" spans="1:9" ht="19.5" customHeight="1">
      <c r="A9" s="103" t="s">
        <v>64</v>
      </c>
      <c r="B9" s="104"/>
      <c r="C9" s="20">
        <f aca="true" t="shared" si="0" ref="C9:I9">SUM(C10:C12)</f>
        <v>469469755.07</v>
      </c>
      <c r="D9" s="20">
        <f t="shared" si="0"/>
        <v>276394154.18</v>
      </c>
      <c r="E9" s="20">
        <f t="shared" si="0"/>
        <v>204258970.51</v>
      </c>
      <c r="F9" s="20">
        <f t="shared" si="0"/>
        <v>192691709.49</v>
      </c>
      <c r="G9" s="20">
        <f t="shared" si="0"/>
        <v>13459285.91</v>
      </c>
      <c r="H9" s="20">
        <f t="shared" si="0"/>
        <v>4559148.29</v>
      </c>
      <c r="I9" s="25">
        <f t="shared" si="0"/>
        <v>4559148.29</v>
      </c>
    </row>
    <row r="10" spans="1:9" ht="19.5" customHeight="1">
      <c r="A10" s="101" t="s">
        <v>33</v>
      </c>
      <c r="B10" s="102"/>
      <c r="C10" s="21">
        <v>235674776.37</v>
      </c>
      <c r="D10" s="21">
        <v>110050670.23</v>
      </c>
      <c r="E10" s="21">
        <v>109935498.96</v>
      </c>
      <c r="F10" s="21">
        <v>105577783.05</v>
      </c>
      <c r="G10" s="21">
        <v>4098318.6</v>
      </c>
      <c r="H10" s="21">
        <v>17990.38</v>
      </c>
      <c r="I10" s="22">
        <v>17990.38</v>
      </c>
    </row>
    <row r="11" spans="1:9" ht="19.5" customHeight="1">
      <c r="A11" s="101" t="s">
        <v>65</v>
      </c>
      <c r="B11" s="102"/>
      <c r="C11" s="21">
        <v>5752700</v>
      </c>
      <c r="D11" s="21">
        <v>2398861.37</v>
      </c>
      <c r="E11" s="21">
        <v>2398861.37</v>
      </c>
      <c r="F11" s="21">
        <v>2398861.37</v>
      </c>
      <c r="G11" s="21">
        <v>0</v>
      </c>
      <c r="H11" s="21">
        <v>0</v>
      </c>
      <c r="I11" s="22">
        <v>0</v>
      </c>
    </row>
    <row r="12" spans="1:9" ht="19.5" customHeight="1">
      <c r="A12" s="101" t="s">
        <v>34</v>
      </c>
      <c r="B12" s="102"/>
      <c r="C12" s="21">
        <v>228042278.7</v>
      </c>
      <c r="D12" s="21">
        <v>163944622.58</v>
      </c>
      <c r="E12" s="21">
        <v>91924610.18</v>
      </c>
      <c r="F12" s="21">
        <v>84715065.07</v>
      </c>
      <c r="G12" s="21">
        <v>9360967.31</v>
      </c>
      <c r="H12" s="21">
        <v>4541157.91</v>
      </c>
      <c r="I12" s="22">
        <v>4541157.91</v>
      </c>
    </row>
    <row r="13" spans="1:9" ht="19.5" customHeight="1">
      <c r="A13" s="103" t="s">
        <v>66</v>
      </c>
      <c r="B13" s="104"/>
      <c r="C13" s="20">
        <f aca="true" t="shared" si="1" ref="C13:I13">C9-C11</f>
        <v>463717055.07</v>
      </c>
      <c r="D13" s="20">
        <f t="shared" si="1"/>
        <v>273995292.81</v>
      </c>
      <c r="E13" s="20">
        <f t="shared" si="1"/>
        <v>201860109.14</v>
      </c>
      <c r="F13" s="20">
        <f t="shared" si="1"/>
        <v>190292848.12</v>
      </c>
      <c r="G13" s="20">
        <f t="shared" si="1"/>
        <v>13459285.91</v>
      </c>
      <c r="H13" s="20">
        <f t="shared" si="1"/>
        <v>4559148.29</v>
      </c>
      <c r="I13" s="25">
        <f t="shared" si="1"/>
        <v>4559148.29</v>
      </c>
    </row>
    <row r="14" spans="1:9" ht="19.5" customHeight="1">
      <c r="A14" s="103" t="s">
        <v>67</v>
      </c>
      <c r="B14" s="104"/>
      <c r="C14" s="20">
        <f>SUM(C15+C16+C20)</f>
        <v>86492437.08</v>
      </c>
      <c r="D14" s="20">
        <v>29980122.1</v>
      </c>
      <c r="E14" s="20">
        <v>11464749.75</v>
      </c>
      <c r="F14" s="20">
        <v>10520895.93</v>
      </c>
      <c r="G14" s="20">
        <v>2940549.99</v>
      </c>
      <c r="H14" s="20">
        <v>4592362.19</v>
      </c>
      <c r="I14" s="25">
        <v>4592362.19</v>
      </c>
    </row>
    <row r="15" spans="1:9" ht="19.5" customHeight="1">
      <c r="A15" s="72" t="s">
        <v>11</v>
      </c>
      <c r="B15" s="73"/>
      <c r="C15" s="13">
        <v>65886837.08</v>
      </c>
      <c r="D15" s="13">
        <v>19028182.91</v>
      </c>
      <c r="E15" s="13">
        <v>7729980.39</v>
      </c>
      <c r="F15" s="18">
        <v>6786126.57</v>
      </c>
      <c r="G15" s="18">
        <v>2940549.99</v>
      </c>
      <c r="H15" s="18">
        <v>4592362.19</v>
      </c>
      <c r="I15" s="19">
        <v>4592362.19</v>
      </c>
    </row>
    <row r="16" spans="1:9" ht="19.5" customHeight="1">
      <c r="A16" s="72" t="s">
        <v>35</v>
      </c>
      <c r="B16" s="73"/>
      <c r="C16" s="18">
        <f aca="true" t="shared" si="2" ref="C16:I16">SUM(C17:C19)</f>
        <v>17379000</v>
      </c>
      <c r="D16" s="18">
        <v>9519391.18</v>
      </c>
      <c r="E16" s="18">
        <v>2302221.35</v>
      </c>
      <c r="F16" s="18">
        <v>2302221.35</v>
      </c>
      <c r="G16" s="18">
        <v>0</v>
      </c>
      <c r="H16" s="18">
        <f t="shared" si="2"/>
        <v>0</v>
      </c>
      <c r="I16" s="19">
        <f t="shared" si="2"/>
        <v>0</v>
      </c>
    </row>
    <row r="17" spans="1:9" ht="19.5" customHeight="1">
      <c r="A17" s="74" t="s">
        <v>68</v>
      </c>
      <c r="B17" s="100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5">
        <v>0</v>
      </c>
    </row>
    <row r="18" spans="1:9" ht="19.5" customHeight="1">
      <c r="A18" s="74" t="s">
        <v>69</v>
      </c>
      <c r="B18" s="100"/>
      <c r="C18" s="13">
        <v>0</v>
      </c>
      <c r="D18" s="13">
        <v>0</v>
      </c>
      <c r="E18" s="13">
        <v>0</v>
      </c>
      <c r="F18" s="8">
        <v>0</v>
      </c>
      <c r="G18" s="8">
        <v>0</v>
      </c>
      <c r="H18" s="8">
        <v>0</v>
      </c>
      <c r="I18" s="15">
        <v>0</v>
      </c>
    </row>
    <row r="19" spans="1:9" ht="19.5" customHeight="1">
      <c r="A19" s="74" t="s">
        <v>70</v>
      </c>
      <c r="B19" s="100"/>
      <c r="C19" s="8">
        <v>17379000</v>
      </c>
      <c r="D19" s="8">
        <v>9519391.18</v>
      </c>
      <c r="E19" s="8">
        <v>2302221.35</v>
      </c>
      <c r="F19" s="8">
        <v>2302221.35</v>
      </c>
      <c r="G19" s="8">
        <v>0</v>
      </c>
      <c r="H19" s="8">
        <v>0</v>
      </c>
      <c r="I19" s="15">
        <v>0</v>
      </c>
    </row>
    <row r="20" spans="1:9" ht="19.5" customHeight="1">
      <c r="A20" s="72" t="s">
        <v>71</v>
      </c>
      <c r="B20" s="73"/>
      <c r="C20" s="18">
        <v>3226600</v>
      </c>
      <c r="D20" s="18">
        <v>1432548.01</v>
      </c>
      <c r="E20" s="18">
        <v>1432548.01</v>
      </c>
      <c r="F20" s="18">
        <v>1432548.01</v>
      </c>
      <c r="G20" s="18">
        <v>0</v>
      </c>
      <c r="H20" s="18">
        <v>0</v>
      </c>
      <c r="I20" s="19">
        <v>0</v>
      </c>
    </row>
    <row r="21" spans="1:9" ht="19.5" customHeight="1">
      <c r="A21" s="79" t="s">
        <v>72</v>
      </c>
      <c r="B21" s="80"/>
      <c r="C21" s="14">
        <f aca="true" t="shared" si="3" ref="C21:I21">C14-C17-C18-C20</f>
        <v>83265837.08</v>
      </c>
      <c r="D21" s="14">
        <f t="shared" si="3"/>
        <v>28547574.09</v>
      </c>
      <c r="E21" s="14">
        <f t="shared" si="3"/>
        <v>10032201.74</v>
      </c>
      <c r="F21" s="14">
        <f t="shared" si="3"/>
        <v>9088347.92</v>
      </c>
      <c r="G21" s="14">
        <f t="shared" si="3"/>
        <v>2940549.99</v>
      </c>
      <c r="H21" s="14">
        <f t="shared" si="3"/>
        <v>4592362.19</v>
      </c>
      <c r="I21" s="16">
        <f t="shared" si="3"/>
        <v>4592362.19</v>
      </c>
    </row>
    <row r="22" spans="1:9" ht="19.5" customHeight="1">
      <c r="A22" s="79" t="s">
        <v>73</v>
      </c>
      <c r="B22" s="80"/>
      <c r="C22" s="10">
        <v>4896540</v>
      </c>
      <c r="D22" s="23"/>
      <c r="E22" s="23"/>
      <c r="F22" s="26"/>
      <c r="G22" s="26"/>
      <c r="H22" s="24">
        <v>0</v>
      </c>
      <c r="I22" s="27">
        <v>0</v>
      </c>
    </row>
    <row r="23" spans="1:9" ht="19.5" customHeight="1">
      <c r="A23" s="79" t="s">
        <v>74</v>
      </c>
      <c r="B23" s="80"/>
      <c r="C23" s="14">
        <v>551879432.15</v>
      </c>
      <c r="D23" s="14">
        <v>302542866.9</v>
      </c>
      <c r="E23" s="14">
        <v>211892310.88</v>
      </c>
      <c r="F23" s="14">
        <v>199381196.04</v>
      </c>
      <c r="G23" s="14">
        <v>16399835.9</v>
      </c>
      <c r="H23" s="14">
        <v>9151510.48</v>
      </c>
      <c r="I23" s="16">
        <v>9151510.48</v>
      </c>
    </row>
    <row r="24" spans="1:9" ht="19.5" customHeight="1">
      <c r="A24" s="79" t="s">
        <v>75</v>
      </c>
      <c r="B24" s="80"/>
      <c r="C24" s="14"/>
      <c r="D24" s="14"/>
      <c r="E24" s="14"/>
      <c r="F24" s="14"/>
      <c r="G24" s="14"/>
      <c r="H24" s="14"/>
      <c r="I24" s="16">
        <v>28722931.85</v>
      </c>
    </row>
    <row r="25" spans="1:5" ht="15" customHeight="1">
      <c r="A25" s="95"/>
      <c r="B25" s="96"/>
      <c r="C25" s="3"/>
      <c r="D25" s="3"/>
      <c r="E25" s="3"/>
    </row>
    <row r="26" spans="1:5" ht="15" customHeight="1">
      <c r="A26" s="2"/>
      <c r="B26" s="3"/>
      <c r="C26" s="3"/>
      <c r="D26" s="3"/>
      <c r="E26" s="3"/>
    </row>
    <row r="27" spans="1:9" ht="19.5" customHeight="1">
      <c r="A27" s="108" t="s">
        <v>82</v>
      </c>
      <c r="B27" s="109"/>
      <c r="C27" s="109"/>
      <c r="D27" s="109"/>
      <c r="E27" s="110"/>
      <c r="F27" s="111" t="s">
        <v>10</v>
      </c>
      <c r="G27" s="112"/>
      <c r="H27" s="112"/>
      <c r="I27" s="113"/>
    </row>
    <row r="28" spans="1:9" ht="19.5" customHeight="1">
      <c r="A28" s="36" t="s">
        <v>83</v>
      </c>
      <c r="B28" s="37"/>
      <c r="C28" s="37"/>
      <c r="D28" s="37"/>
      <c r="E28" s="38"/>
      <c r="F28" s="76">
        <v>-35434300</v>
      </c>
      <c r="G28" s="77"/>
      <c r="H28" s="77"/>
      <c r="I28" s="78"/>
    </row>
    <row r="29" spans="1:5" ht="15" customHeight="1">
      <c r="A29" s="2"/>
      <c r="B29" s="3"/>
      <c r="C29" s="3"/>
      <c r="D29" s="3"/>
      <c r="E29" s="3"/>
    </row>
    <row r="30" spans="1:5" ht="15" customHeight="1">
      <c r="A30" s="2"/>
      <c r="B30" s="3"/>
      <c r="C30" s="3"/>
      <c r="D30" s="3"/>
      <c r="E30" s="3"/>
    </row>
    <row r="31" spans="1:9" ht="15" customHeight="1">
      <c r="A31" s="109" t="s">
        <v>84</v>
      </c>
      <c r="B31" s="109"/>
      <c r="C31" s="109"/>
      <c r="D31" s="109"/>
      <c r="E31" s="110"/>
      <c r="F31" s="111" t="s">
        <v>88</v>
      </c>
      <c r="G31" s="112"/>
      <c r="H31" s="112"/>
      <c r="I31" s="113"/>
    </row>
    <row r="32" spans="1:9" ht="24" customHeight="1">
      <c r="A32" s="120"/>
      <c r="B32" s="120"/>
      <c r="C32" s="120"/>
      <c r="D32" s="120"/>
      <c r="E32" s="121"/>
      <c r="F32" s="111" t="s">
        <v>87</v>
      </c>
      <c r="G32" s="112"/>
      <c r="H32" s="112"/>
      <c r="I32" s="113"/>
    </row>
    <row r="33" spans="1:9" ht="15" customHeight="1">
      <c r="A33" s="39" t="s">
        <v>85</v>
      </c>
      <c r="B33" s="3"/>
      <c r="C33" s="3"/>
      <c r="D33" s="3"/>
      <c r="E33" s="3"/>
      <c r="F33" s="122">
        <v>0</v>
      </c>
      <c r="G33" s="123"/>
      <c r="H33" s="123"/>
      <c r="I33" s="124"/>
    </row>
    <row r="34" spans="1:9" ht="15" customHeight="1">
      <c r="A34" s="39" t="s">
        <v>86</v>
      </c>
      <c r="B34" s="3"/>
      <c r="C34" s="3"/>
      <c r="D34" s="3"/>
      <c r="E34" s="3"/>
      <c r="F34" s="122">
        <v>2398861.37</v>
      </c>
      <c r="G34" s="123"/>
      <c r="H34" s="123"/>
      <c r="I34" s="124"/>
    </row>
    <row r="35" spans="1:5" ht="15" customHeight="1">
      <c r="A35" s="2"/>
      <c r="B35" s="3"/>
      <c r="C35" s="3"/>
      <c r="D35" s="3"/>
      <c r="E35" s="3"/>
    </row>
    <row r="36" spans="1:9" ht="15" customHeight="1">
      <c r="A36" s="41" t="s">
        <v>89</v>
      </c>
      <c r="B36" s="42"/>
      <c r="C36" s="42"/>
      <c r="D36" s="42"/>
      <c r="E36" s="42"/>
      <c r="F36" s="105">
        <v>26324070.48</v>
      </c>
      <c r="G36" s="106"/>
      <c r="H36" s="106"/>
      <c r="I36" s="107"/>
    </row>
    <row r="37" spans="1:5" ht="15" customHeight="1">
      <c r="A37" s="2"/>
      <c r="B37" s="3"/>
      <c r="C37" s="3"/>
      <c r="D37" s="3"/>
      <c r="E37" s="3"/>
    </row>
    <row r="38" spans="1:5" ht="15" customHeight="1">
      <c r="A38" s="2"/>
      <c r="B38" s="3"/>
      <c r="C38" s="3"/>
      <c r="D38" s="3"/>
      <c r="E38" s="3"/>
    </row>
    <row r="39" spans="1:9" ht="19.5" customHeight="1">
      <c r="A39" s="108" t="s">
        <v>90</v>
      </c>
      <c r="B39" s="109"/>
      <c r="C39" s="109"/>
      <c r="D39" s="109"/>
      <c r="E39" s="110"/>
      <c r="F39" s="111" t="s">
        <v>10</v>
      </c>
      <c r="G39" s="112"/>
      <c r="H39" s="112"/>
      <c r="I39" s="113"/>
    </row>
    <row r="40" spans="1:9" ht="19.5" customHeight="1">
      <c r="A40" s="36" t="s">
        <v>83</v>
      </c>
      <c r="B40" s="37"/>
      <c r="C40" s="37"/>
      <c r="D40" s="37"/>
      <c r="E40" s="38"/>
      <c r="F40" s="76">
        <v>33755916.28</v>
      </c>
      <c r="G40" s="77"/>
      <c r="H40" s="77"/>
      <c r="I40" s="78"/>
    </row>
    <row r="41" spans="1:5" ht="15" customHeight="1">
      <c r="A41" s="2"/>
      <c r="B41" s="3"/>
      <c r="C41" s="3"/>
      <c r="D41" s="3"/>
      <c r="E41" s="3"/>
    </row>
    <row r="42" ht="15" customHeight="1">
      <c r="E42" s="3"/>
    </row>
    <row r="43" spans="1:5" ht="15" customHeight="1" thickBot="1">
      <c r="A43" s="108" t="s">
        <v>91</v>
      </c>
      <c r="B43" s="109"/>
      <c r="C43" s="109"/>
      <c r="D43" s="109"/>
      <c r="E43" s="3"/>
    </row>
    <row r="44" spans="1:5" ht="15" customHeight="1" thickTop="1">
      <c r="A44" s="97" t="s">
        <v>92</v>
      </c>
      <c r="B44" s="93"/>
      <c r="C44" s="127" t="s">
        <v>93</v>
      </c>
      <c r="D44" s="128"/>
      <c r="E44" s="3"/>
    </row>
    <row r="45" spans="1:5" ht="15" customHeight="1">
      <c r="A45" s="98"/>
      <c r="B45" s="94"/>
      <c r="C45" s="43" t="s">
        <v>94</v>
      </c>
      <c r="D45" s="34" t="s">
        <v>95</v>
      </c>
      <c r="E45" s="3"/>
    </row>
    <row r="46" spans="1:5" ht="15" customHeight="1">
      <c r="A46" s="89" t="s">
        <v>96</v>
      </c>
      <c r="B46" s="90"/>
      <c r="C46" s="10">
        <v>48633523.37</v>
      </c>
      <c r="D46" s="10">
        <v>47712341.27</v>
      </c>
      <c r="E46" s="3"/>
    </row>
    <row r="47" spans="1:5" ht="15" customHeight="1">
      <c r="A47" s="87" t="s">
        <v>97</v>
      </c>
      <c r="B47" s="88"/>
      <c r="C47" s="13">
        <v>28977399.29</v>
      </c>
      <c r="D47" s="13">
        <v>72300684.64</v>
      </c>
      <c r="E47" s="3"/>
    </row>
    <row r="48" spans="1:5" ht="15" customHeight="1">
      <c r="A48" s="91" t="s">
        <v>98</v>
      </c>
      <c r="B48" s="92"/>
      <c r="C48" s="8">
        <v>28940188.79</v>
      </c>
      <c r="D48" s="8">
        <v>72136948.89</v>
      </c>
      <c r="E48" s="3"/>
    </row>
    <row r="49" spans="1:5" ht="15" customHeight="1">
      <c r="A49" s="91" t="s">
        <v>99</v>
      </c>
      <c r="B49" s="92"/>
      <c r="C49" s="8">
        <v>45342241.99</v>
      </c>
      <c r="D49" s="8">
        <v>58215331.63</v>
      </c>
      <c r="E49" s="3"/>
    </row>
    <row r="50" spans="1:5" ht="15" customHeight="1">
      <c r="A50" s="91" t="s">
        <v>100</v>
      </c>
      <c r="B50" s="92"/>
      <c r="C50" s="8">
        <v>16402053.2</v>
      </c>
      <c r="D50" s="8">
        <v>431161.08</v>
      </c>
      <c r="E50" s="3"/>
    </row>
    <row r="51" spans="1:5" ht="15" customHeight="1">
      <c r="A51" s="91" t="s">
        <v>101</v>
      </c>
      <c r="B51" s="92"/>
      <c r="C51" s="8">
        <v>37210.5</v>
      </c>
      <c r="D51" s="8">
        <v>163735.75</v>
      </c>
      <c r="E51" s="3"/>
    </row>
    <row r="52" spans="1:5" ht="15" customHeight="1">
      <c r="A52" s="91" t="s">
        <v>102</v>
      </c>
      <c r="B52" s="92"/>
      <c r="C52" s="44">
        <v>19656124.08</v>
      </c>
      <c r="D52" s="8">
        <v>-24326833.67</v>
      </c>
      <c r="E52" s="3"/>
    </row>
    <row r="53" spans="1:5" ht="15" customHeight="1">
      <c r="A53" s="89" t="s">
        <v>103</v>
      </c>
      <c r="B53" s="90"/>
      <c r="C53" s="10"/>
      <c r="D53" s="10">
        <v>43982957.75</v>
      </c>
      <c r="E53" s="3"/>
    </row>
    <row r="54" spans="1:5" ht="15" customHeight="1">
      <c r="A54" s="2"/>
      <c r="B54" s="3"/>
      <c r="C54" s="3"/>
      <c r="D54" s="3"/>
      <c r="E54" s="3"/>
    </row>
    <row r="55" spans="1:5" ht="13.5" customHeight="1">
      <c r="A55" s="2"/>
      <c r="B55" s="3"/>
      <c r="C55" s="3"/>
      <c r="D55" s="3"/>
      <c r="E55" s="3"/>
    </row>
    <row r="56" spans="1:10" s="45" customFormat="1" ht="12.75" hidden="1">
      <c r="A56" s="54"/>
      <c r="C56" s="57"/>
      <c r="D56" s="57"/>
      <c r="E56" s="57"/>
      <c r="F56" s="57"/>
      <c r="G56" s="57"/>
      <c r="H56" s="57"/>
      <c r="J56" s="46"/>
    </row>
    <row r="57" spans="1:10" s="45" customFormat="1" ht="28.5" customHeight="1">
      <c r="A57" s="126" t="s">
        <v>105</v>
      </c>
      <c r="B57" s="120"/>
      <c r="C57" s="120"/>
      <c r="D57" s="121"/>
      <c r="E57" s="126" t="s">
        <v>104</v>
      </c>
      <c r="F57" s="120"/>
      <c r="G57" s="120"/>
      <c r="H57" s="120"/>
      <c r="J57" s="46"/>
    </row>
    <row r="58" spans="1:10" s="45" customFormat="1" ht="12.75">
      <c r="A58" s="54"/>
      <c r="B58" s="57"/>
      <c r="C58" s="57"/>
      <c r="D58" s="57"/>
      <c r="E58" s="57"/>
      <c r="F58" s="57"/>
      <c r="G58" s="57"/>
      <c r="H58" s="57"/>
      <c r="J58" s="46"/>
    </row>
    <row r="59" spans="1:10" s="45" customFormat="1" ht="12.75">
      <c r="A59" s="55" t="s">
        <v>106</v>
      </c>
      <c r="B59" s="47"/>
      <c r="C59" s="47"/>
      <c r="D59" s="56"/>
      <c r="E59" s="122">
        <v>15970891.52</v>
      </c>
      <c r="F59" s="123"/>
      <c r="G59" s="123"/>
      <c r="H59" s="124"/>
      <c r="J59" s="46"/>
    </row>
    <row r="60" spans="1:10" s="45" customFormat="1" ht="12.75">
      <c r="A60" s="55" t="s">
        <v>107</v>
      </c>
      <c r="B60" s="47"/>
      <c r="C60" s="47"/>
      <c r="D60" s="56"/>
      <c r="E60" s="122">
        <v>0</v>
      </c>
      <c r="F60" s="123"/>
      <c r="G60" s="123"/>
      <c r="H60" s="124" t="e">
        <f>#REF!</f>
        <v>#REF!</v>
      </c>
      <c r="J60" s="46"/>
    </row>
    <row r="61" spans="1:10" s="45" customFormat="1" ht="12.75">
      <c r="A61" s="55" t="s">
        <v>108</v>
      </c>
      <c r="B61" s="47"/>
      <c r="C61" s="47"/>
      <c r="D61" s="56"/>
      <c r="E61" s="122">
        <v>783920.79</v>
      </c>
      <c r="F61" s="123"/>
      <c r="G61" s="123"/>
      <c r="H61" s="124">
        <f>367638.32+510746.23</f>
        <v>878384.55</v>
      </c>
      <c r="J61" s="46"/>
    </row>
    <row r="62" spans="1:10" s="45" customFormat="1" ht="12.75">
      <c r="A62" s="55" t="s">
        <v>109</v>
      </c>
      <c r="B62" s="47"/>
      <c r="C62" s="47"/>
      <c r="D62" s="56"/>
      <c r="E62" s="122">
        <v>0</v>
      </c>
      <c r="F62" s="123"/>
      <c r="G62" s="123"/>
      <c r="H62" s="124">
        <v>0</v>
      </c>
      <c r="J62" s="46"/>
    </row>
    <row r="63" spans="1:10" s="45" customFormat="1" ht="24" customHeight="1">
      <c r="A63" s="89" t="s">
        <v>110</v>
      </c>
      <c r="B63" s="90"/>
      <c r="C63" s="58"/>
      <c r="D63" s="58"/>
      <c r="E63" s="129">
        <v>28795987.02</v>
      </c>
      <c r="F63" s="130"/>
      <c r="G63" s="130"/>
      <c r="H63" s="131" t="e">
        <f>H54-E59-H60+H61+H62</f>
        <v>#REF!</v>
      </c>
      <c r="J63" s="46"/>
    </row>
    <row r="64" spans="1:10" s="45" customFormat="1" ht="12.75">
      <c r="A64" s="47"/>
      <c r="B64" s="47"/>
      <c r="C64" s="47"/>
      <c r="D64" s="47"/>
      <c r="E64" s="47"/>
      <c r="F64" s="47"/>
      <c r="G64" s="47"/>
      <c r="H64" s="47"/>
      <c r="J64" s="46"/>
    </row>
    <row r="65" spans="1:10" s="45" customFormat="1" ht="19.5" customHeight="1">
      <c r="A65" s="89" t="s">
        <v>111</v>
      </c>
      <c r="B65" s="90"/>
      <c r="C65" s="54"/>
      <c r="D65" s="54"/>
      <c r="E65" s="129">
        <v>31194848.39</v>
      </c>
      <c r="F65" s="130"/>
      <c r="G65" s="130"/>
      <c r="H65" s="131" t="e">
        <f>H56-E61-H62+H63+H64</f>
        <v>#REF!</v>
      </c>
      <c r="J65" s="46"/>
    </row>
    <row r="66" spans="1:10" s="45" customFormat="1" ht="12.75">
      <c r="A66" s="59"/>
      <c r="B66" s="47"/>
      <c r="C66" s="47"/>
      <c r="D66" s="47"/>
      <c r="E66" s="47"/>
      <c r="F66" s="47"/>
      <c r="G66" s="47"/>
      <c r="H66" s="47"/>
      <c r="J66" s="46"/>
    </row>
    <row r="67" spans="1:10" s="45" customFormat="1" ht="12.75">
      <c r="A67" s="126" t="s">
        <v>112</v>
      </c>
      <c r="B67" s="120"/>
      <c r="C67" s="120"/>
      <c r="D67" s="120"/>
      <c r="E67" s="126" t="s">
        <v>113</v>
      </c>
      <c r="F67" s="120"/>
      <c r="G67" s="120"/>
      <c r="H67" s="120"/>
      <c r="J67" s="46"/>
    </row>
    <row r="68" spans="1:10" s="45" customFormat="1" ht="12.75">
      <c r="A68" s="126"/>
      <c r="B68" s="120"/>
      <c r="C68" s="120"/>
      <c r="D68" s="120"/>
      <c r="E68" s="126"/>
      <c r="F68" s="120"/>
      <c r="G68" s="120"/>
      <c r="H68" s="120"/>
      <c r="J68" s="46"/>
    </row>
    <row r="69" spans="1:10" s="45" customFormat="1" ht="12.75">
      <c r="A69" s="55" t="s">
        <v>114</v>
      </c>
      <c r="B69" s="125">
        <f>B70+B71</f>
        <v>0</v>
      </c>
      <c r="C69" s="125"/>
      <c r="D69" s="125"/>
      <c r="E69" s="125"/>
      <c r="F69" s="125"/>
      <c r="G69" s="125"/>
      <c r="H69" s="125"/>
      <c r="J69" s="46"/>
    </row>
    <row r="70" spans="1:10" s="45" customFormat="1" ht="21" customHeight="1">
      <c r="A70" s="55" t="s">
        <v>115</v>
      </c>
      <c r="B70" s="132">
        <v>0</v>
      </c>
      <c r="C70" s="132"/>
      <c r="D70" s="132"/>
      <c r="E70" s="132"/>
      <c r="F70" s="132"/>
      <c r="G70" s="132"/>
      <c r="H70" s="132"/>
      <c r="J70" s="46"/>
    </row>
    <row r="71" spans="1:10" s="45" customFormat="1" ht="12.75">
      <c r="A71" s="55" t="s">
        <v>116</v>
      </c>
      <c r="B71" s="132">
        <v>0</v>
      </c>
      <c r="C71" s="132"/>
      <c r="D71" s="132"/>
      <c r="E71" s="132"/>
      <c r="F71" s="132"/>
      <c r="G71" s="132"/>
      <c r="H71" s="132"/>
      <c r="J71" s="46"/>
    </row>
    <row r="72" spans="1:10" s="45" customFormat="1" ht="12.75">
      <c r="A72" s="10" t="s">
        <v>117</v>
      </c>
      <c r="B72" s="132">
        <v>0</v>
      </c>
      <c r="C72" s="132"/>
      <c r="D72" s="132"/>
      <c r="E72" s="132"/>
      <c r="F72" s="132"/>
      <c r="G72" s="132"/>
      <c r="H72" s="132"/>
      <c r="J72" s="46"/>
    </row>
    <row r="73" spans="1:10" s="45" customFormat="1" ht="12.75">
      <c r="A73" s="60"/>
      <c r="B73" s="50"/>
      <c r="C73" s="50"/>
      <c r="D73" s="50"/>
      <c r="E73" s="50"/>
      <c r="F73" s="50"/>
      <c r="G73" s="50"/>
      <c r="H73" s="50"/>
      <c r="J73" s="46"/>
    </row>
    <row r="74" spans="1:10" s="45" customFormat="1" ht="12.75">
      <c r="A74" s="61"/>
      <c r="B74" s="50"/>
      <c r="C74" s="50"/>
      <c r="D74" s="50"/>
      <c r="E74" s="50"/>
      <c r="F74" s="50"/>
      <c r="G74" s="50"/>
      <c r="H74" s="50"/>
      <c r="J74" s="46"/>
    </row>
    <row r="75" spans="1:10" s="45" customFormat="1" ht="12.75">
      <c r="A75" s="47"/>
      <c r="B75" s="47"/>
      <c r="C75" s="47"/>
      <c r="D75" s="47"/>
      <c r="E75" s="47"/>
      <c r="F75" s="47"/>
      <c r="G75" s="47"/>
      <c r="H75" s="47"/>
      <c r="J75" s="46"/>
    </row>
    <row r="76" spans="1:10" s="45" customFormat="1" ht="12.75">
      <c r="A76" s="133" t="s">
        <v>118</v>
      </c>
      <c r="B76" s="133"/>
      <c r="C76" s="133"/>
      <c r="D76" s="133"/>
      <c r="E76" s="133"/>
      <c r="F76" s="133"/>
      <c r="G76" s="133"/>
      <c r="H76" s="133"/>
      <c r="J76" s="46"/>
    </row>
    <row r="77" spans="1:10" s="45" customFormat="1" ht="12.75">
      <c r="A77" s="137" t="s">
        <v>119</v>
      </c>
      <c r="B77" s="137"/>
      <c r="C77" s="137"/>
      <c r="D77" s="137"/>
      <c r="E77" s="137"/>
      <c r="F77" s="137"/>
      <c r="G77" s="137"/>
      <c r="H77" s="137"/>
      <c r="J77" s="46"/>
    </row>
    <row r="78" spans="1:10" s="45" customFormat="1" ht="12.75">
      <c r="A78" s="48"/>
      <c r="B78" s="48"/>
      <c r="C78" s="47"/>
      <c r="D78" s="48"/>
      <c r="E78" s="48"/>
      <c r="F78" s="48"/>
      <c r="G78" s="48"/>
      <c r="H78" s="48"/>
      <c r="J78" s="46"/>
    </row>
    <row r="79" spans="1:10" s="45" customFormat="1" ht="12.75">
      <c r="A79" s="120" t="s">
        <v>120</v>
      </c>
      <c r="B79" s="120"/>
      <c r="C79" s="120"/>
      <c r="D79" s="120"/>
      <c r="E79" s="120"/>
      <c r="F79" s="120"/>
      <c r="G79" s="120"/>
      <c r="H79" s="120"/>
      <c r="J79" s="46"/>
    </row>
    <row r="80" spans="1:10" s="45" customFormat="1" ht="12.75">
      <c r="A80" s="120"/>
      <c r="B80" s="120"/>
      <c r="C80" s="120"/>
      <c r="D80" s="120"/>
      <c r="E80" s="120"/>
      <c r="F80" s="120"/>
      <c r="G80" s="120"/>
      <c r="H80" s="120"/>
      <c r="J80" s="46"/>
    </row>
    <row r="81" spans="1:10" s="45" customFormat="1" ht="12.75" customHeight="1">
      <c r="A81" s="120" t="s">
        <v>12</v>
      </c>
      <c r="B81" s="120" t="s">
        <v>121</v>
      </c>
      <c r="C81" s="120"/>
      <c r="D81" s="120" t="s">
        <v>122</v>
      </c>
      <c r="E81" s="120"/>
      <c r="F81" s="120"/>
      <c r="G81" s="120"/>
      <c r="H81" s="120"/>
      <c r="J81" s="46"/>
    </row>
    <row r="82" spans="1:10" s="45" customFormat="1" ht="12.75">
      <c r="A82" s="120"/>
      <c r="B82" s="120"/>
      <c r="C82" s="120"/>
      <c r="D82" s="120" t="s">
        <v>123</v>
      </c>
      <c r="E82" s="120"/>
      <c r="F82" s="120" t="s">
        <v>123</v>
      </c>
      <c r="G82" s="120"/>
      <c r="H82" s="120"/>
      <c r="J82" s="46"/>
    </row>
    <row r="83" spans="1:10" s="45" customFormat="1" ht="12.75">
      <c r="A83" s="120"/>
      <c r="B83" s="120"/>
      <c r="C83" s="120"/>
      <c r="D83" s="120">
        <v>2018</v>
      </c>
      <c r="E83" s="120"/>
      <c r="F83" s="120">
        <v>2017</v>
      </c>
      <c r="G83" s="120"/>
      <c r="H83" s="120"/>
      <c r="J83" s="46"/>
    </row>
    <row r="84" spans="1:10" s="45" customFormat="1" ht="18.75" customHeight="1">
      <c r="A84" s="55" t="s">
        <v>124</v>
      </c>
      <c r="B84" s="62"/>
      <c r="C84" s="71">
        <v>507255954.32</v>
      </c>
      <c r="D84" s="138">
        <v>253655474.27</v>
      </c>
      <c r="E84" s="138"/>
      <c r="F84" s="138">
        <v>231328600.84</v>
      </c>
      <c r="G84" s="138"/>
      <c r="H84" s="138"/>
      <c r="J84" s="46"/>
    </row>
    <row r="85" spans="1:10" s="45" customFormat="1" ht="12.75">
      <c r="A85" s="47"/>
      <c r="B85" s="47"/>
      <c r="C85" s="47"/>
      <c r="D85" s="47"/>
      <c r="E85" s="47"/>
      <c r="F85" s="47"/>
      <c r="G85" s="47"/>
      <c r="H85" s="47"/>
      <c r="J85" s="46"/>
    </row>
    <row r="86" spans="1:10" s="45" customFormat="1" ht="24.75" customHeight="1">
      <c r="A86" s="120" t="s">
        <v>31</v>
      </c>
      <c r="B86" s="120" t="s">
        <v>125</v>
      </c>
      <c r="C86" s="120" t="s">
        <v>126</v>
      </c>
      <c r="D86" s="120"/>
      <c r="E86" s="120" t="s">
        <v>127</v>
      </c>
      <c r="F86" s="120"/>
      <c r="G86" s="135" t="s">
        <v>128</v>
      </c>
      <c r="H86" s="135"/>
      <c r="J86" s="46"/>
    </row>
    <row r="87" spans="1:10" s="45" customFormat="1" ht="12.75">
      <c r="A87" s="120"/>
      <c r="B87" s="120"/>
      <c r="C87" s="40" t="s">
        <v>123</v>
      </c>
      <c r="D87" s="40" t="s">
        <v>123</v>
      </c>
      <c r="E87" s="40" t="s">
        <v>123</v>
      </c>
      <c r="F87" s="40" t="s">
        <v>123</v>
      </c>
      <c r="G87" s="40" t="s">
        <v>129</v>
      </c>
      <c r="H87" s="40" t="s">
        <v>36</v>
      </c>
      <c r="J87" s="46"/>
    </row>
    <row r="88" spans="1:10" s="45" customFormat="1" ht="12.75">
      <c r="A88" s="120"/>
      <c r="B88" s="120"/>
      <c r="C88" s="40">
        <v>2018</v>
      </c>
      <c r="D88" s="40">
        <v>2017</v>
      </c>
      <c r="E88" s="40">
        <v>2018</v>
      </c>
      <c r="F88" s="40">
        <v>2017</v>
      </c>
      <c r="G88" s="40"/>
      <c r="H88" s="40"/>
      <c r="J88" s="46"/>
    </row>
    <row r="89" spans="1:10" s="45" customFormat="1" ht="12.75">
      <c r="A89" s="55" t="s">
        <v>130</v>
      </c>
      <c r="B89" s="63">
        <v>551879432.15</v>
      </c>
      <c r="C89" s="63">
        <v>302542866.9</v>
      </c>
      <c r="D89" s="63">
        <v>297121411.14</v>
      </c>
      <c r="E89" s="63">
        <v>211892310.88</v>
      </c>
      <c r="F89" s="63">
        <v>204742550.96</v>
      </c>
      <c r="G89" s="64"/>
      <c r="H89" s="64"/>
      <c r="J89" s="46"/>
    </row>
    <row r="90" spans="1:10" s="45" customFormat="1" ht="12.75">
      <c r="A90" s="48"/>
      <c r="B90" s="48"/>
      <c r="C90" s="47"/>
      <c r="D90" s="48"/>
      <c r="E90" s="48"/>
      <c r="F90" s="48"/>
      <c r="G90" s="48"/>
      <c r="H90" s="48"/>
      <c r="J90" s="46"/>
    </row>
    <row r="91" spans="1:10" s="45" customFormat="1" ht="12.75">
      <c r="A91" s="10" t="s">
        <v>131</v>
      </c>
      <c r="B91" s="10">
        <f>C84-B89</f>
        <v>-44623477.82999998</v>
      </c>
      <c r="C91" s="10">
        <f>D84-C89</f>
        <v>-48887392.629999965</v>
      </c>
      <c r="D91" s="10">
        <f>F84-D89</f>
        <v>-65792810.29999998</v>
      </c>
      <c r="E91" s="10">
        <f>D84-E89</f>
        <v>41763163.390000015</v>
      </c>
      <c r="F91" s="10">
        <f>F84-F89</f>
        <v>26586049.879999995</v>
      </c>
      <c r="G91" s="10"/>
      <c r="H91" s="10"/>
      <c r="J91" s="46"/>
    </row>
    <row r="92" spans="1:10" s="45" customFormat="1" ht="12.75">
      <c r="A92" s="65"/>
      <c r="B92" s="66"/>
      <c r="C92" s="67"/>
      <c r="D92" s="67"/>
      <c r="E92" s="49"/>
      <c r="F92" s="50"/>
      <c r="G92" s="49"/>
      <c r="H92" s="50"/>
      <c r="J92" s="46"/>
    </row>
    <row r="93" spans="1:10" s="45" customFormat="1" ht="12.75">
      <c r="A93" s="120" t="s">
        <v>132</v>
      </c>
      <c r="B93" s="120"/>
      <c r="C93" s="120"/>
      <c r="D93" s="120"/>
      <c r="E93" s="120" t="s">
        <v>133</v>
      </c>
      <c r="F93" s="120"/>
      <c r="G93" s="120"/>
      <c r="H93" s="120"/>
      <c r="J93" s="46"/>
    </row>
    <row r="94" spans="1:10" s="45" customFormat="1" ht="12.75">
      <c r="A94" s="120"/>
      <c r="B94" s="120"/>
      <c r="C94" s="120"/>
      <c r="D94" s="120"/>
      <c r="E94" s="120"/>
      <c r="F94" s="120"/>
      <c r="G94" s="120"/>
      <c r="H94" s="120"/>
      <c r="J94" s="46"/>
    </row>
    <row r="95" spans="1:10" s="45" customFormat="1" ht="12.75">
      <c r="A95" s="55" t="s">
        <v>134</v>
      </c>
      <c r="B95" s="55"/>
      <c r="C95" s="55"/>
      <c r="D95" s="55"/>
      <c r="E95" s="134">
        <v>-35434300</v>
      </c>
      <c r="F95" s="134"/>
      <c r="G95" s="134"/>
      <c r="H95" s="134"/>
      <c r="J95" s="46"/>
    </row>
    <row r="96" spans="1:10" s="45" customFormat="1" ht="12.75">
      <c r="A96" s="51"/>
      <c r="B96" s="51"/>
      <c r="C96" s="51"/>
      <c r="D96" s="51"/>
      <c r="E96" s="51"/>
      <c r="F96" s="51"/>
      <c r="G96" s="51"/>
      <c r="H96" s="50"/>
      <c r="J96" s="46"/>
    </row>
    <row r="97" spans="1:10" s="45" customFormat="1" ht="12.75">
      <c r="A97" s="133" t="s">
        <v>135</v>
      </c>
      <c r="B97" s="133"/>
      <c r="C97" s="133"/>
      <c r="D97" s="133"/>
      <c r="E97" s="133"/>
      <c r="F97" s="133"/>
      <c r="G97" s="133"/>
      <c r="H97" s="133"/>
      <c r="J97" s="46"/>
    </row>
    <row r="98" spans="1:10" s="45" customFormat="1" ht="12.75">
      <c r="A98" s="133"/>
      <c r="B98" s="133"/>
      <c r="C98" s="133"/>
      <c r="D98" s="133"/>
      <c r="E98" s="133"/>
      <c r="F98" s="133"/>
      <c r="G98" s="133"/>
      <c r="H98" s="133"/>
      <c r="J98" s="46"/>
    </row>
    <row r="99" spans="1:10" s="45" customFormat="1" ht="12.75">
      <c r="A99" s="68"/>
      <c r="B99" s="136" t="s">
        <v>136</v>
      </c>
      <c r="C99" s="136"/>
      <c r="D99" s="136"/>
      <c r="E99" s="136"/>
      <c r="F99" s="136"/>
      <c r="G99" s="136"/>
      <c r="H99" s="136"/>
      <c r="J99" s="46"/>
    </row>
    <row r="100" spans="1:10" s="45" customFormat="1" ht="12.75">
      <c r="A100" s="40" t="s">
        <v>137</v>
      </c>
      <c r="B100" s="40"/>
      <c r="C100" s="40" t="s">
        <v>138</v>
      </c>
      <c r="D100" s="40"/>
      <c r="E100" s="120" t="s">
        <v>139</v>
      </c>
      <c r="F100" s="120"/>
      <c r="G100" s="120"/>
      <c r="H100" s="120"/>
      <c r="J100" s="46"/>
    </row>
    <row r="101" spans="1:10" s="45" customFormat="1" ht="12.75">
      <c r="A101" s="40"/>
      <c r="B101" s="40"/>
      <c r="C101" s="40" t="s">
        <v>140</v>
      </c>
      <c r="D101" s="40"/>
      <c r="E101" s="120" t="s">
        <v>141</v>
      </c>
      <c r="F101" s="120"/>
      <c r="G101" s="120"/>
      <c r="H101" s="120"/>
      <c r="J101" s="46"/>
    </row>
    <row r="102" spans="1:10" s="45" customFormat="1" ht="12.75">
      <c r="A102" s="55" t="s">
        <v>142</v>
      </c>
      <c r="B102" s="134">
        <v>440631.67</v>
      </c>
      <c r="C102" s="134"/>
      <c r="D102" s="134"/>
      <c r="E102" s="134">
        <v>-42757054.43</v>
      </c>
      <c r="F102" s="134"/>
      <c r="G102" s="134"/>
      <c r="H102" s="134"/>
      <c r="J102" s="46"/>
    </row>
    <row r="103" spans="1:10" s="45" customFormat="1" ht="12.75">
      <c r="A103" s="69"/>
      <c r="B103" s="52"/>
      <c r="C103" s="52"/>
      <c r="D103" s="52"/>
      <c r="E103" s="52"/>
      <c r="F103" s="52"/>
      <c r="G103" s="52"/>
      <c r="H103" s="47"/>
      <c r="J103" s="46"/>
    </row>
    <row r="104" spans="1:10" s="45" customFormat="1" ht="12.75">
      <c r="A104" s="120" t="s">
        <v>143</v>
      </c>
      <c r="B104" s="120"/>
      <c r="C104" s="120"/>
      <c r="D104" s="120"/>
      <c r="E104" s="120" t="s">
        <v>133</v>
      </c>
      <c r="F104" s="120"/>
      <c r="G104" s="120"/>
      <c r="H104" s="120"/>
      <c r="J104" s="46"/>
    </row>
    <row r="105" spans="1:10" s="45" customFormat="1" ht="12.75">
      <c r="A105" s="120"/>
      <c r="B105" s="120"/>
      <c r="C105" s="120"/>
      <c r="D105" s="120"/>
      <c r="E105" s="120"/>
      <c r="F105" s="120"/>
      <c r="G105" s="120"/>
      <c r="H105" s="120"/>
      <c r="J105" s="46"/>
    </row>
    <row r="106" spans="1:10" s="45" customFormat="1" ht="12.75">
      <c r="A106" s="55" t="s">
        <v>144</v>
      </c>
      <c r="B106" s="70"/>
      <c r="C106" s="70"/>
      <c r="D106" s="70"/>
      <c r="E106" s="134">
        <v>33755916.28</v>
      </c>
      <c r="F106" s="134"/>
      <c r="G106" s="134"/>
      <c r="H106" s="134">
        <f>H39</f>
        <v>0</v>
      </c>
      <c r="J106" s="46"/>
    </row>
    <row r="107" spans="1:10" s="45" customFormat="1" ht="15">
      <c r="A107" s="53"/>
      <c r="B107" s="53"/>
      <c r="C107" s="53"/>
      <c r="D107" s="53"/>
      <c r="E107" s="53"/>
      <c r="F107" s="53"/>
      <c r="G107" s="53"/>
      <c r="H107" s="53"/>
      <c r="J107" s="46"/>
    </row>
    <row r="108" spans="1:5" ht="15" customHeight="1">
      <c r="A108" s="2"/>
      <c r="B108" s="3"/>
      <c r="C108" s="3"/>
      <c r="D108" s="3"/>
      <c r="E108" s="3"/>
    </row>
    <row r="109" spans="1:9" ht="15" customHeight="1">
      <c r="A109" s="84" t="s">
        <v>3</v>
      </c>
      <c r="B109" s="84"/>
      <c r="C109" s="84" t="s">
        <v>4</v>
      </c>
      <c r="D109" s="84"/>
      <c r="E109" s="84"/>
      <c r="F109" s="84" t="s">
        <v>148</v>
      </c>
      <c r="G109" s="84"/>
      <c r="H109" s="84" t="s">
        <v>149</v>
      </c>
      <c r="I109" s="84"/>
    </row>
    <row r="110" spans="1:9" ht="12.75">
      <c r="A110" s="84" t="s">
        <v>6</v>
      </c>
      <c r="B110" s="84"/>
      <c r="C110" s="84" t="s">
        <v>7</v>
      </c>
      <c r="D110" s="84"/>
      <c r="E110" s="84"/>
      <c r="F110" s="84" t="s">
        <v>5</v>
      </c>
      <c r="G110" s="84"/>
      <c r="H110" s="84" t="s">
        <v>150</v>
      </c>
      <c r="I110" s="84"/>
    </row>
    <row r="111" spans="1:5" ht="12.75">
      <c r="A111" s="84" t="s">
        <v>8</v>
      </c>
      <c r="B111" s="84"/>
      <c r="C111" s="84" t="s">
        <v>9</v>
      </c>
      <c r="D111" s="84"/>
      <c r="E111" s="84"/>
    </row>
    <row r="113" ht="19.5" customHeight="1"/>
    <row r="114" ht="19.5" customHeight="1"/>
    <row r="115" spans="7:9" ht="15" customHeight="1">
      <c r="G115" s="84"/>
      <c r="H115" s="84"/>
      <c r="I115" s="84"/>
    </row>
    <row r="116" spans="7:9" ht="15" customHeight="1">
      <c r="G116" s="84"/>
      <c r="H116" s="84"/>
      <c r="I116" s="84"/>
    </row>
    <row r="117" spans="1:9" ht="15" customHeight="1">
      <c r="A117" s="7"/>
      <c r="B117" s="7"/>
      <c r="C117" s="7"/>
      <c r="G117" s="84"/>
      <c r="H117" s="84"/>
      <c r="I117" s="84"/>
    </row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</sheetData>
  <sheetProtection selectLockedCells="1"/>
  <mergeCells count="109">
    <mergeCell ref="E104:H105"/>
    <mergeCell ref="E106:H106"/>
    <mergeCell ref="E95:H95"/>
    <mergeCell ref="F84:H84"/>
    <mergeCell ref="D84:E84"/>
    <mergeCell ref="A98:H98"/>
    <mergeCell ref="A104:D105"/>
    <mergeCell ref="E100:H100"/>
    <mergeCell ref="E101:H101"/>
    <mergeCell ref="B102:D102"/>
    <mergeCell ref="A81:A83"/>
    <mergeCell ref="A97:H97"/>
    <mergeCell ref="D83:E83"/>
    <mergeCell ref="F83:H83"/>
    <mergeCell ref="A57:D57"/>
    <mergeCell ref="E57:H57"/>
    <mergeCell ref="E59:H59"/>
    <mergeCell ref="E60:H60"/>
    <mergeCell ref="E61:H61"/>
    <mergeCell ref="E62:H62"/>
    <mergeCell ref="A63:B63"/>
    <mergeCell ref="B99:H99"/>
    <mergeCell ref="A77:H77"/>
    <mergeCell ref="A79:H80"/>
    <mergeCell ref="B81:C83"/>
    <mergeCell ref="D81:H81"/>
    <mergeCell ref="D82:E82"/>
    <mergeCell ref="F82:H82"/>
    <mergeCell ref="E102:H102"/>
    <mergeCell ref="A93:D94"/>
    <mergeCell ref="E93:H94"/>
    <mergeCell ref="C86:D86"/>
    <mergeCell ref="E86:F86"/>
    <mergeCell ref="G86:H86"/>
    <mergeCell ref="B86:B88"/>
    <mergeCell ref="A86:A88"/>
    <mergeCell ref="B70:H70"/>
    <mergeCell ref="B71:H71"/>
    <mergeCell ref="B72:H72"/>
    <mergeCell ref="A76:H76"/>
    <mergeCell ref="B69:H69"/>
    <mergeCell ref="E67:H68"/>
    <mergeCell ref="A67:D68"/>
    <mergeCell ref="A50:B50"/>
    <mergeCell ref="A51:B51"/>
    <mergeCell ref="A52:B52"/>
    <mergeCell ref="A53:B53"/>
    <mergeCell ref="E63:H63"/>
    <mergeCell ref="A65:B65"/>
    <mergeCell ref="E65:H65"/>
    <mergeCell ref="F32:I32"/>
    <mergeCell ref="A31:E32"/>
    <mergeCell ref="F33:I33"/>
    <mergeCell ref="F34:I34"/>
    <mergeCell ref="F31:I31"/>
    <mergeCell ref="F7:F8"/>
    <mergeCell ref="G7:G8"/>
    <mergeCell ref="A27:E27"/>
    <mergeCell ref="F27:I27"/>
    <mergeCell ref="H7:I7"/>
    <mergeCell ref="A11:B11"/>
    <mergeCell ref="A109:B109"/>
    <mergeCell ref="C111:E111"/>
    <mergeCell ref="D7:D8"/>
    <mergeCell ref="E7:E8"/>
    <mergeCell ref="A48:B48"/>
    <mergeCell ref="A49:B49"/>
    <mergeCell ref="A111:B111"/>
    <mergeCell ref="A16:B16"/>
    <mergeCell ref="A9:B9"/>
    <mergeCell ref="A10:B10"/>
    <mergeCell ref="F36:I36"/>
    <mergeCell ref="A39:E39"/>
    <mergeCell ref="F39:I39"/>
    <mergeCell ref="A47:B47"/>
    <mergeCell ref="F40:I40"/>
    <mergeCell ref="A44:B45"/>
    <mergeCell ref="A46:B46"/>
    <mergeCell ref="A43:D43"/>
    <mergeCell ref="C44:D44"/>
    <mergeCell ref="G115:I115"/>
    <mergeCell ref="G116:I116"/>
    <mergeCell ref="G117:I117"/>
    <mergeCell ref="A1:I1"/>
    <mergeCell ref="A2:I2"/>
    <mergeCell ref="A13:B13"/>
    <mergeCell ref="A6:B8"/>
    <mergeCell ref="A14:B14"/>
    <mergeCell ref="A15:B15"/>
    <mergeCell ref="D6:I6"/>
    <mergeCell ref="A25:B25"/>
    <mergeCell ref="A20:B20"/>
    <mergeCell ref="A21:B21"/>
    <mergeCell ref="A22:B22"/>
    <mergeCell ref="A17:B17"/>
    <mergeCell ref="A18:B18"/>
    <mergeCell ref="A19:B19"/>
    <mergeCell ref="C6:C8"/>
    <mergeCell ref="A12:B12"/>
    <mergeCell ref="F28:I28"/>
    <mergeCell ref="A110:B110"/>
    <mergeCell ref="A23:B23"/>
    <mergeCell ref="A24:B24"/>
    <mergeCell ref="C109:E109"/>
    <mergeCell ref="C110:E110"/>
    <mergeCell ref="H109:I109"/>
    <mergeCell ref="H110:I110"/>
    <mergeCell ref="F109:G109"/>
    <mergeCell ref="F110:G110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2015-10-08T19:21:32Z</cp:lastPrinted>
  <dcterms:created xsi:type="dcterms:W3CDTF">2013-05-15T13:44:41Z</dcterms:created>
  <dcterms:modified xsi:type="dcterms:W3CDTF">2018-07-25T18:21:49Z</dcterms:modified>
  <cp:category/>
  <cp:version/>
  <cp:contentType/>
  <cp:contentStatus/>
</cp:coreProperties>
</file>