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2"/>
  </bookViews>
  <sheets>
    <sheet name="Dem. Saude - Receitas - 3º Bim" sheetId="1" r:id="rId1"/>
    <sheet name="Dem. Saude - Despesas- 3º Bim" sheetId="2" r:id="rId2"/>
    <sheet name="Dem. Saude - restos pagar- 3º B" sheetId="3" r:id="rId3"/>
  </sheets>
  <definedNames>
    <definedName name="_xlfn.SUMIFS" hidden="1">#NAME?</definedName>
    <definedName name="_xlnm.Print_Area" localSheetId="1">'Dem. Saude - Despesas- 3º Bim'!$A$1:$E$21</definedName>
    <definedName name="_xlnm.Print_Area" localSheetId="0">'Dem. Saude - Receitas - 3º Bim'!$A$1:$F$86</definedName>
    <definedName name="_xlnm.Print_Area" localSheetId="2">'Dem. Saude - restos pagar- 3º B'!$A$1:$E$16</definedName>
    <definedName name="Z_FED31D73_12BC_4C9A_9468_72952A34E245_.wvu.PrintArea" localSheetId="1" hidden="1">'Dem. Saude - Despesas- 3º Bim'!$A$1:$E$21</definedName>
    <definedName name="Z_FED31D73_12BC_4C9A_9468_72952A34E245_.wvu.PrintArea" localSheetId="0" hidden="1">'Dem. Saude - Receitas - 3º Bim'!$A$1:$F$86</definedName>
    <definedName name="Z_FED31D73_12BC_4C9A_9468_72952A34E245_.wvu.PrintArea" localSheetId="2" hidden="1">'Dem. Saude - restos pagar- 3º B'!$A$1:$E$16</definedName>
  </definedNames>
  <calcPr fullCalcOnLoad="1"/>
</workbook>
</file>

<file path=xl/sharedStrings.xml><?xml version="1.0" encoding="utf-8"?>
<sst xmlns="http://schemas.openxmlformats.org/spreadsheetml/2006/main" count="194" uniqueCount="143">
  <si>
    <t>MUNICÍPIO DE ATIBAIA</t>
  </si>
  <si>
    <t>Despesas Liquidadas</t>
  </si>
  <si>
    <t>Antonia Aparecida Cintra</t>
  </si>
  <si>
    <t>Rita de Cássia G. e Martins</t>
  </si>
  <si>
    <t>Gerente da Div. de Controladoria</t>
  </si>
  <si>
    <t>Ass. de Controle Interno</t>
  </si>
  <si>
    <t>CRC 1SP 199.780/O-0</t>
  </si>
  <si>
    <t>CRC 1SP 173.493/O-7</t>
  </si>
  <si>
    <t>Investimentos</t>
  </si>
  <si>
    <t>Receitas Realizadas</t>
  </si>
  <si>
    <t>Despesas Empenhadas</t>
  </si>
  <si>
    <t>Pessoal e Encargos Sociais</t>
  </si>
  <si>
    <t>Outras Despesas Correntes</t>
  </si>
  <si>
    <t>Inversões Financeiras</t>
  </si>
  <si>
    <t>Despesas Primárias de Capital (XV) = (XI - XII - XIII - XIV)</t>
  </si>
  <si>
    <t>Reserva de Contingência (XVI)</t>
  </si>
  <si>
    <t>Reserva de RPPS (XVII)</t>
  </si>
  <si>
    <t>Despesa Primária Total (XVIII) = ( X + XV + XVI + XVII)</t>
  </si>
  <si>
    <t>Resultado Primário (XIX) = (VII - XVIII)</t>
  </si>
  <si>
    <t>Saldos de Exercícios Anteriores</t>
  </si>
  <si>
    <t>Meta de Resultado Primário Fixada no Anexo de Metas Fiscais da LDO para o Exercício de Referência</t>
  </si>
  <si>
    <t>DEMONSTRATIVO DAS DESPESAS COM SAÚDE</t>
  </si>
  <si>
    <t>RELATÓRIO RESUMIDO DA EXECUÇÃO ORÇAMENTÁRIA</t>
  </si>
  <si>
    <t>DEMONSTRATIVO DAS RECEITAS E DESPESAS COM AÇÕES E SERVIÇOS PÚBLICOS DE SAÚDE</t>
  </si>
  <si>
    <t>ORÇAMENTO FISCAL E DA SEGURIDADE SOCIAL</t>
  </si>
  <si>
    <t>RREO - ANEXO 12 (L.C. 141/2012, art. 35)</t>
  </si>
  <si>
    <t>RECEITAS PARA APURAÇÃO DA APLICAÇÃO EM AÇÕES E SERVIÇOS PÚBLICOS DE SAÚDE</t>
  </si>
  <si>
    <t>RECEITA DE IMPOSTOS LÍQUIDA (I)</t>
  </si>
  <si>
    <t>Imposto Predial e Territorial Urbano - IPTU</t>
  </si>
  <si>
    <t>Imposto sobre Transmissão de Bens Intervivos - ITBI</t>
  </si>
  <si>
    <t>Imposto de Serviços de Qualquer Natureza - ISS</t>
  </si>
  <si>
    <t>Imposto de Renda Retido na Fonte - IRRF</t>
  </si>
  <si>
    <t>Imposto Territorial Rural - ITR</t>
  </si>
  <si>
    <t>Multas, Juros de Mora e Outros Encargos de Impostos</t>
  </si>
  <si>
    <t>Dívida Ativa dos Impostos</t>
  </si>
  <si>
    <t>Multas, Juros de Mora e Outros Encargos da Dívida Ativa</t>
  </si>
  <si>
    <t>Previsão Inicial</t>
  </si>
  <si>
    <t>RECEITA DE TRANSFERÊNCIAS CONSTITUCIONAIS E LEGAIS (II)</t>
  </si>
  <si>
    <t>Cota-parte FPM</t>
  </si>
  <si>
    <t>Cota-parte ITR</t>
  </si>
  <si>
    <t>Cota-parte IPVA</t>
  </si>
  <si>
    <t>Cota-parte ICMS</t>
  </si>
  <si>
    <t>Cota-parte IPI - Esportação</t>
  </si>
  <si>
    <t>Compensações Financeiras Provenientes de Impostos e Transferências Constitucionais</t>
  </si>
  <si>
    <t>Desoneração ICMS (L.C.87/96)</t>
  </si>
  <si>
    <t>Outras</t>
  </si>
  <si>
    <t>Previsão Atualizada (a)</t>
  </si>
  <si>
    <t>TOTAL DAS RECEITAS PARA APURAÇÃO DA APLICAÇÃO EM AÇÕES E SERVIÇOS PÚBICOS DE SAÚDE (III) - I + II</t>
  </si>
  <si>
    <t>Até o Bimestre (b)</t>
  </si>
  <si>
    <t>% (b/a) x 100</t>
  </si>
  <si>
    <t>RECEITAS ADICIONAIS PARA FINANCIAMENTO DA SAÚDE</t>
  </si>
  <si>
    <t>Previsão Atualizada (c)</t>
  </si>
  <si>
    <t>Até o Bimestre (d)</t>
  </si>
  <si>
    <t>% (d/c) x 100</t>
  </si>
  <si>
    <t>TRANSFERÊNCIA DE RECURSOS DO SISTEMA ÚNICO DE SAÚDE - SUS</t>
  </si>
  <si>
    <t>Provenientes do Estado</t>
  </si>
  <si>
    <t>Provenientes da União</t>
  </si>
  <si>
    <t>Provenientes de outros Municípios</t>
  </si>
  <si>
    <t>Outras Receitas do SUS</t>
  </si>
  <si>
    <t>TRANSFERÊNCIAS VOLUNTÁRIAS</t>
  </si>
  <si>
    <t>RECEITAS DE OPERAÇÕES DE CRÉDITO VINCULADAS À SAÚDE</t>
  </si>
  <si>
    <t>Outras Receitas para Financiamento do SUS</t>
  </si>
  <si>
    <t>TOTAL RECEITAS ADICIONAIS PARA FINANCIAMENTO DA SAÚDE</t>
  </si>
  <si>
    <t>DESPESAS COM SAÚDE
(por grupo de natureza de despesa)</t>
  </si>
  <si>
    <t>DESPESAS CORRENTES</t>
  </si>
  <si>
    <t>Juros e Encargos da Dívida</t>
  </si>
  <si>
    <t>DESPESAS DE CAPITAL</t>
  </si>
  <si>
    <t>Amortização da Dívida</t>
  </si>
  <si>
    <t>TOTAL DAS DESPESAS COM SAÚDE (IV)</t>
  </si>
  <si>
    <t>Dotação Inicial</t>
  </si>
  <si>
    <t>Dotação Atualizada (e)</t>
  </si>
  <si>
    <t>Até o Bimestre (f)</t>
  </si>
  <si>
    <t>% (f/e) x 100</t>
  </si>
  <si>
    <t>Até o Bimestre (g)</t>
  </si>
  <si>
    <t>% (g/e) x 100</t>
  </si>
  <si>
    <t>Inscritas em Restos a Pagar não processados?</t>
  </si>
  <si>
    <t>DESPESAS COM SAÚDE NÃO COMPUTADAS PARA FINS DE APURAÇÃO DO PERCENTUAL MÍNIMO</t>
  </si>
  <si>
    <t xml:space="preserve">Dotação Atualizada </t>
  </si>
  <si>
    <t>Até o Bimestre (h)</t>
  </si>
  <si>
    <t>% (h/IVf) x 100</t>
  </si>
  <si>
    <t>Até o Bimestre (i)</t>
  </si>
  <si>
    <t>% (i/IVg) x 100</t>
  </si>
  <si>
    <t>DESPESAS COM INATIVOS E PENSIONISTAS</t>
  </si>
  <si>
    <t>DESPESAS COM ASSISTÊNCIA À SAÚDE QUE NÃO ATENDE AO PRINCÍPIO DE ACESSO UNIVERSAL</t>
  </si>
  <si>
    <t>DESPESAS CUSTEADAS COM OUTROS RECURSOS</t>
  </si>
  <si>
    <t>Recursos de Transferência do Sistema Único de Saúde - SUS</t>
  </si>
  <si>
    <t>Recursos de Operações de Crédito</t>
  </si>
  <si>
    <t>Outros Recursos</t>
  </si>
  <si>
    <t>OUTRAS AÇÕES E SERVIÇOS NÃO COMPUTADOS</t>
  </si>
  <si>
    <t>RESTOS A PAGAR NÃO PROCESSADOS INSCRITOS INDEVIDAMENTE NO EXERCÍCIO SEM DISPONIBILIDADE FINANCEIRA</t>
  </si>
  <si>
    <t>DESPESAS CUSTEADAS COM RECURSOS VINCULADOS À PARCELA DO PERCENTUAL MÍNIMO QUE NÃO FOI APLICADA EM AÇÕES E SERVIÇOS DE SAÚDE EM EXERCÍCIOS ANTERIORES</t>
  </si>
  <si>
    <t xml:space="preserve">DESPESAS CUSTEADAS COM DISPONBILIDADE DE CAIXA VINCULADA AOS RESTOS A PAGAR CANCELADOS </t>
  </si>
  <si>
    <t>TOTAL DAS DESPESAS COM SAÚDE NÃO COMPUTADAS (V)</t>
  </si>
  <si>
    <t>TOTAL DAS DESPESAS COM AÇÕES E SERVIÇOS PÚBLICOS DE SAÚDE (VI) - (IV - V)</t>
  </si>
  <si>
    <r>
      <t>PERCENTUAL DE APLICAÇÃO EM AÇÕES E SERVIÇOS PÚBLICOS DE SAÚDE SOBRE A RECEITA DE IMPOSTOS LÍQUIDA E TRANSFERÊNCIAS CONSTITUCIONAIS E LEGAIS (VII%) = (VI(h ou i) / IIIb x 100)</t>
    </r>
    <r>
      <rPr>
        <b/>
        <vertAlign val="superscript"/>
        <sz val="9"/>
        <rFont val="Arial"/>
        <family val="2"/>
      </rPr>
      <t>6</t>
    </r>
    <r>
      <rPr>
        <b/>
        <sz val="9"/>
        <rFont val="Arial"/>
        <family val="2"/>
      </rPr>
      <t xml:space="preserve"> - LIMITE CONSTITUCIONAL 15% </t>
    </r>
    <r>
      <rPr>
        <b/>
        <vertAlign val="superscript"/>
        <sz val="9"/>
        <rFont val="Arial"/>
        <family val="2"/>
      </rPr>
      <t>4 e 5</t>
    </r>
  </si>
  <si>
    <r>
      <t>VALOR REFERENTE À DIFERENÇA ENTRE O VALOR EXECUTADO E O LIMITE MÍNIMO CONSTITUCIONAL (VI (h ou i) - (15 x IIIb)/100)</t>
    </r>
    <r>
      <rPr>
        <b/>
        <vertAlign val="superscript"/>
        <sz val="9"/>
        <rFont val="Arial"/>
        <family val="2"/>
      </rPr>
      <t>6</t>
    </r>
  </si>
  <si>
    <t>EXECUÇÃO DE RESTOS A PAGAR NÃO PROCESSADOS INSCRITOS COM DISPONIBILIDADE DE CAIXA</t>
  </si>
  <si>
    <t>INSCRITOS</t>
  </si>
  <si>
    <t>CANCELADOS/ PRESCRITOS</t>
  </si>
  <si>
    <t>PAGOS</t>
  </si>
  <si>
    <t>A PAGAR</t>
  </si>
  <si>
    <t>PARCELA CONSIDERA NO LIMITE</t>
  </si>
  <si>
    <t>Inscritos em 2017</t>
  </si>
  <si>
    <t>Inscritos em 2016</t>
  </si>
  <si>
    <t xml:space="preserve">TOTAL </t>
  </si>
  <si>
    <t>CONTROLE DOS RESTOS A PAGAR CANCELADOS OU PRESCRITOS PARA FINS DE APLICAÇÃO DA DISPONIBILIDADE DE CAIXA CONFORME ARTIGO 24, § 1º e 2º</t>
  </si>
  <si>
    <t>SALDO INICIAL</t>
  </si>
  <si>
    <t>SALDO FINAL (NÃO APLICADO)</t>
  </si>
  <si>
    <t>Restos a Pagar Cancelados ou Prescritos em 2017</t>
  </si>
  <si>
    <t>Restos a Pagar Cancelados ou Prescritos em 2016</t>
  </si>
  <si>
    <t>TOTAL (VIII)</t>
  </si>
  <si>
    <t>DESPESAS CUSTEADAS NO EXERCÍCIO DE REFERÊNCIA (j)</t>
  </si>
  <si>
    <t>CONTROLE DO VALOR REFERENTE AO PERCENTUAL MÍNIMO NÃO CUMPRIDO EM EXERCÍCIOS ANTERIORES PARA FINS DE APLICAÇÃO DOS RECURSOS VINCULADOS CONFORME ARTIGOS 25 E 26</t>
  </si>
  <si>
    <t>DESPESAS CUSTEADAS NO EXERCÍCIO DE REFERÊNCIA (k)</t>
  </si>
  <si>
    <t>RESTOS A PAGAR CANCELADOS OU PRESCRITOS</t>
  </si>
  <si>
    <t>LIMITE NÃO CUMPRIDO</t>
  </si>
  <si>
    <t>Diferença de limite não cumprido em 2016</t>
  </si>
  <si>
    <t>TOTAL (IX)</t>
  </si>
  <si>
    <t>DESPESAS COM SAÚDE
(por subfunção)</t>
  </si>
  <si>
    <t>Até o Bimestre (l)</t>
  </si>
  <si>
    <t>(l/total I) x 100</t>
  </si>
  <si>
    <t>Até o Bimestre (m)</t>
  </si>
  <si>
    <t>%(m/total m) x 100</t>
  </si>
  <si>
    <t>Atenção Básica</t>
  </si>
  <si>
    <t>Assistência Hospitalar e Ambulatorial</t>
  </si>
  <si>
    <t>Suporte Profilático  e Terapêutico</t>
  </si>
  <si>
    <t>Vigilância Sanitária</t>
  </si>
  <si>
    <t>Vigilância Epidemiológica</t>
  </si>
  <si>
    <t>Alimentação e Nutrição</t>
  </si>
  <si>
    <t>Outras Subfunções</t>
  </si>
  <si>
    <t>TOTAL</t>
  </si>
  <si>
    <t>Ass. de Contr. Interno</t>
  </si>
  <si>
    <t>Secret.de Planej. e Finanças</t>
  </si>
  <si>
    <t>Inscritos em 2018</t>
  </si>
  <si>
    <t>Inscritos em Exercícios anteriores a 2014</t>
  </si>
  <si>
    <t>Restos a Pagar Cancelados ou Prescritos em 2018</t>
  </si>
  <si>
    <t>Restos a Pagar Cancelados ou Prescritos em exercícios Anteriores a 2014</t>
  </si>
  <si>
    <t>Diferença de limite não cumprido em 2017</t>
  </si>
  <si>
    <t>Diferença de limite não cumprido em Exercícios Anteriores a 2013</t>
  </si>
  <si>
    <t>3º BIMESTRE DE 2018</t>
  </si>
  <si>
    <t>Silvio Ramon Llaguno</t>
  </si>
  <si>
    <t>Emil Ono</t>
  </si>
  <si>
    <t>Prefeito Municipal em Exercício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</si>
</sst>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sz val="8"/>
      <name val="Arial"/>
      <family val="0"/>
    </font>
    <font>
      <b/>
      <vertAlign val="superscript"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ck">
        <color indexed="9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24" fillId="0" borderId="0" xfId="53" applyFont="1" applyAlignment="1" applyProtection="1">
      <alignment vertical="center"/>
      <protection hidden="1"/>
    </xf>
    <xf numFmtId="0" fontId="25" fillId="0" borderId="0" xfId="53" applyFont="1" applyAlignment="1" applyProtection="1">
      <alignment vertical="center"/>
      <protection hidden="1"/>
    </xf>
    <xf numFmtId="0" fontId="26" fillId="0" borderId="0" xfId="53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vertical="center"/>
      <protection hidden="1"/>
    </xf>
    <xf numFmtId="171" fontId="6" fillId="0" borderId="10" xfId="53" applyNumberFormat="1" applyFont="1" applyBorder="1" applyAlignment="1" applyProtection="1">
      <alignment vertical="center"/>
      <protection hidden="1"/>
    </xf>
    <xf numFmtId="171" fontId="5" fillId="23" borderId="10" xfId="53" applyNumberFormat="1" applyFont="1" applyFill="1" applyBorder="1" applyAlignment="1" applyProtection="1">
      <alignment vertical="center"/>
      <protection hidden="1"/>
    </xf>
    <xf numFmtId="171" fontId="5" fillId="23" borderId="10" xfId="53" applyNumberFormat="1" applyFont="1" applyFill="1" applyBorder="1" applyAlignment="1" applyProtection="1">
      <alignment vertical="center"/>
      <protection locked="0"/>
    </xf>
    <xf numFmtId="171" fontId="7" fillId="23" borderId="10" xfId="53" applyNumberFormat="1" applyFont="1" applyFill="1" applyBorder="1" applyAlignment="1" applyProtection="1">
      <alignment vertical="center"/>
      <protection locked="0"/>
    </xf>
    <xf numFmtId="171" fontId="5" fillId="23" borderId="11" xfId="53" applyNumberFormat="1" applyFont="1" applyFill="1" applyBorder="1" applyAlignment="1" applyProtection="1">
      <alignment vertical="center"/>
      <protection locked="0"/>
    </xf>
    <xf numFmtId="171" fontId="7" fillId="0" borderId="10" xfId="53" applyNumberFormat="1" applyFont="1" applyBorder="1" applyAlignment="1" applyProtection="1">
      <alignment vertical="center"/>
      <protection hidden="1"/>
    </xf>
    <xf numFmtId="171" fontId="5" fillId="0" borderId="10" xfId="53" applyNumberFormat="1" applyFont="1" applyFill="1" applyBorder="1" applyAlignment="1" applyProtection="1">
      <alignment vertical="center"/>
      <protection hidden="1"/>
    </xf>
    <xf numFmtId="171" fontId="6" fillId="17" borderId="10" xfId="53" applyNumberFormat="1" applyFont="1" applyFill="1" applyBorder="1" applyAlignment="1" applyProtection="1">
      <alignment vertical="center"/>
      <protection hidden="1"/>
    </xf>
    <xf numFmtId="0" fontId="5" fillId="23" borderId="10" xfId="53" applyFont="1" applyFill="1" applyBorder="1" applyAlignment="1" applyProtection="1">
      <alignment horizontal="left" vertical="center" indent="1"/>
      <protection hidden="1"/>
    </xf>
    <xf numFmtId="0" fontId="5" fillId="23" borderId="11" xfId="53" applyFont="1" applyFill="1" applyBorder="1" applyAlignment="1" applyProtection="1">
      <alignment horizontal="left" vertical="center" indent="1"/>
      <protection hidden="1"/>
    </xf>
    <xf numFmtId="0" fontId="28" fillId="14" borderId="12" xfId="53" applyFont="1" applyFill="1" applyBorder="1" applyAlignment="1" applyProtection="1">
      <alignment horizontal="center" vertical="center"/>
      <protection hidden="1"/>
    </xf>
    <xf numFmtId="0" fontId="6" fillId="0" borderId="13" xfId="53" applyFont="1" applyBorder="1" applyAlignment="1" applyProtection="1">
      <alignment horizontal="left" vertical="center" indent="3"/>
      <protection hidden="1"/>
    </xf>
    <xf numFmtId="0" fontId="6" fillId="0" borderId="10" xfId="53" applyFont="1" applyBorder="1" applyAlignment="1" applyProtection="1">
      <alignment horizontal="left" vertical="center" indent="3"/>
      <protection hidden="1"/>
    </xf>
    <xf numFmtId="0" fontId="31" fillId="0" borderId="0" xfId="53" applyFont="1" applyBorder="1" applyAlignment="1" applyProtection="1">
      <alignment vertical="center"/>
      <protection hidden="1"/>
    </xf>
    <xf numFmtId="0" fontId="5" fillId="0" borderId="14" xfId="53" applyFont="1" applyFill="1" applyBorder="1" applyAlignment="1" applyProtection="1">
      <alignment horizontal="left" vertical="center" wrapText="1" indent="1"/>
      <protection hidden="1"/>
    </xf>
    <xf numFmtId="0" fontId="5" fillId="0" borderId="15" xfId="53" applyFont="1" applyFill="1" applyBorder="1" applyAlignment="1" applyProtection="1">
      <alignment horizontal="left" vertical="center" wrapText="1" indent="1"/>
      <protection hidden="1"/>
    </xf>
    <xf numFmtId="171" fontId="7" fillId="0" borderId="10" xfId="53" applyNumberFormat="1" applyFont="1" applyBorder="1" applyAlignment="1" applyProtection="1">
      <alignment horizontal="left" vertical="center" indent="2"/>
      <protection hidden="1"/>
    </xf>
    <xf numFmtId="8" fontId="31" fillId="0" borderId="0" xfId="53" applyNumberFormat="1" applyFont="1" applyBorder="1" applyAlignment="1" applyProtection="1">
      <alignment vertical="center"/>
      <protection hidden="1"/>
    </xf>
    <xf numFmtId="171" fontId="6" fillId="0" borderId="10" xfId="53" applyNumberFormat="1" applyFont="1" applyFill="1" applyBorder="1" applyAlignment="1" applyProtection="1">
      <alignment vertical="center"/>
      <protection hidden="1"/>
    </xf>
    <xf numFmtId="171" fontId="5" fillId="0" borderId="10" xfId="53" applyNumberFormat="1" applyFont="1" applyBorder="1" applyAlignment="1" applyProtection="1">
      <alignment vertical="center"/>
      <protection hidden="1"/>
    </xf>
    <xf numFmtId="0" fontId="28" fillId="14" borderId="16" xfId="53" applyFont="1" applyFill="1" applyBorder="1" applyAlignment="1" applyProtection="1">
      <alignment vertical="center"/>
      <protection hidden="1"/>
    </xf>
    <xf numFmtId="0" fontId="6" fillId="0" borderId="14" xfId="53" applyFont="1" applyBorder="1" applyAlignment="1" applyProtection="1">
      <alignment horizontal="left" vertical="center" indent="3"/>
      <protection hidden="1"/>
    </xf>
    <xf numFmtId="0" fontId="6" fillId="0" borderId="15" xfId="53" applyFont="1" applyBorder="1" applyAlignment="1" applyProtection="1">
      <alignment horizontal="left" vertical="center" indent="3"/>
      <protection hidden="1"/>
    </xf>
    <xf numFmtId="0" fontId="28" fillId="14" borderId="17" xfId="53" applyFont="1" applyFill="1" applyBorder="1" applyAlignment="1" applyProtection="1">
      <alignment vertical="center"/>
      <protection hidden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14" xfId="53" applyFont="1" applyFill="1" applyBorder="1" applyAlignment="1" applyProtection="1">
      <alignment horizontal="left" vertical="center" wrapText="1" indent="1"/>
      <protection hidden="1"/>
    </xf>
    <xf numFmtId="0" fontId="5" fillId="0" borderId="15" xfId="53" applyFont="1" applyFill="1" applyBorder="1" applyAlignment="1" applyProtection="1">
      <alignment horizontal="left" vertical="center" wrapText="1" indent="1"/>
      <protection hidden="1"/>
    </xf>
    <xf numFmtId="0" fontId="28" fillId="14" borderId="18" xfId="53" applyFont="1" applyFill="1" applyBorder="1" applyAlignment="1" applyProtection="1">
      <alignment horizontal="center" vertical="center"/>
      <protection hidden="1"/>
    </xf>
    <xf numFmtId="0" fontId="28" fillId="14" borderId="10" xfId="53" applyFont="1" applyFill="1" applyBorder="1" applyAlignment="1" applyProtection="1">
      <alignment horizontal="center" vertical="center"/>
      <protection hidden="1"/>
    </xf>
    <xf numFmtId="0" fontId="28" fillId="14" borderId="19" xfId="53" applyFont="1" applyFill="1" applyBorder="1" applyAlignment="1" applyProtection="1">
      <alignment horizontal="center" vertical="center" wrapText="1"/>
      <protection hidden="1"/>
    </xf>
    <xf numFmtId="0" fontId="28" fillId="14" borderId="20" xfId="53" applyFont="1" applyFill="1" applyBorder="1" applyAlignment="1" applyProtection="1">
      <alignment horizontal="center" vertical="center" wrapText="1"/>
      <protection hidden="1"/>
    </xf>
    <xf numFmtId="0" fontId="28" fillId="14" borderId="21" xfId="53" applyFont="1" applyFill="1" applyBorder="1" applyAlignment="1" applyProtection="1">
      <alignment horizontal="center" vertical="center"/>
      <protection hidden="1"/>
    </xf>
    <xf numFmtId="0" fontId="28" fillId="14" borderId="22" xfId="53" applyFont="1" applyFill="1" applyBorder="1" applyAlignment="1" applyProtection="1">
      <alignment horizontal="center" vertical="center"/>
      <protection hidden="1"/>
    </xf>
    <xf numFmtId="0" fontId="29" fillId="0" borderId="0" xfId="53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6" fillId="0" borderId="13" xfId="53" applyFont="1" applyBorder="1" applyAlignment="1" applyProtection="1">
      <alignment horizontal="left" vertical="center" indent="3"/>
      <protection hidden="1"/>
    </xf>
    <xf numFmtId="0" fontId="6" fillId="0" borderId="10" xfId="53" applyFont="1" applyBorder="1" applyAlignment="1" applyProtection="1">
      <alignment horizontal="left" vertical="center" indent="3"/>
      <protection hidden="1"/>
    </xf>
    <xf numFmtId="0" fontId="5" fillId="0" borderId="13" xfId="53" applyFont="1" applyFill="1" applyBorder="1" applyAlignment="1" applyProtection="1">
      <alignment horizontal="left" vertical="center" indent="1"/>
      <protection hidden="1"/>
    </xf>
    <xf numFmtId="0" fontId="5" fillId="0" borderId="10" xfId="53" applyFont="1" applyFill="1" applyBorder="1" applyAlignment="1" applyProtection="1">
      <alignment horizontal="left" vertical="center" indent="1"/>
      <protection hidden="1"/>
    </xf>
    <xf numFmtId="0" fontId="30" fillId="0" borderId="0" xfId="53" applyFont="1" applyAlignment="1" applyProtection="1">
      <alignment horizontal="center" vertical="center"/>
      <protection hidden="1"/>
    </xf>
    <xf numFmtId="0" fontId="28" fillId="14" borderId="23" xfId="53" applyFont="1" applyFill="1" applyBorder="1" applyAlignment="1" applyProtection="1">
      <alignment horizontal="center" vertical="center"/>
      <protection hidden="1"/>
    </xf>
    <xf numFmtId="0" fontId="28" fillId="14" borderId="13" xfId="53" applyFont="1" applyFill="1" applyBorder="1" applyAlignment="1" applyProtection="1">
      <alignment horizontal="center" vertical="center"/>
      <protection hidden="1"/>
    </xf>
    <xf numFmtId="0" fontId="5" fillId="23" borderId="24" xfId="53" applyFont="1" applyFill="1" applyBorder="1" applyAlignment="1" applyProtection="1">
      <alignment horizontal="left" vertical="center" indent="1"/>
      <protection hidden="1"/>
    </xf>
    <xf numFmtId="0" fontId="5" fillId="23" borderId="11" xfId="53" applyFont="1" applyFill="1" applyBorder="1" applyAlignment="1" applyProtection="1">
      <alignment horizontal="left" vertical="center" indent="1"/>
      <protection hidden="1"/>
    </xf>
    <xf numFmtId="0" fontId="7" fillId="0" borderId="14" xfId="53" applyFont="1" applyBorder="1" applyAlignment="1" applyProtection="1">
      <alignment horizontal="left" vertical="center" wrapText="1" indent="2"/>
      <protection hidden="1"/>
    </xf>
    <xf numFmtId="0" fontId="7" fillId="0" borderId="15" xfId="53" applyFont="1" applyBorder="1" applyAlignment="1" applyProtection="1">
      <alignment horizontal="left" vertical="center" wrapText="1" indent="2"/>
      <protection hidden="1"/>
    </xf>
    <xf numFmtId="0" fontId="0" fillId="0" borderId="0" xfId="0" applyFont="1" applyAlignment="1">
      <alignment horizontal="center" vertical="center"/>
    </xf>
    <xf numFmtId="0" fontId="5" fillId="23" borderId="13" xfId="53" applyFont="1" applyFill="1" applyBorder="1" applyAlignment="1" applyProtection="1">
      <alignment horizontal="left" vertical="center" indent="1"/>
      <protection hidden="1"/>
    </xf>
    <xf numFmtId="0" fontId="5" fillId="23" borderId="10" xfId="53" applyFont="1" applyFill="1" applyBorder="1" applyAlignment="1" applyProtection="1">
      <alignment horizontal="left" vertical="center" indent="1"/>
      <protection hidden="1"/>
    </xf>
    <xf numFmtId="0" fontId="28" fillId="14" borderId="25" xfId="53" applyFont="1" applyFill="1" applyBorder="1" applyAlignment="1" applyProtection="1">
      <alignment horizontal="left" vertical="center" indent="1"/>
      <protection hidden="1"/>
    </xf>
    <xf numFmtId="0" fontId="28" fillId="14" borderId="26" xfId="53" applyFont="1" applyFill="1" applyBorder="1" applyAlignment="1" applyProtection="1">
      <alignment horizontal="left" vertical="center" indent="1"/>
      <protection hidden="1"/>
    </xf>
    <xf numFmtId="0" fontId="28" fillId="14" borderId="27" xfId="53" applyFont="1" applyFill="1" applyBorder="1" applyAlignment="1" applyProtection="1">
      <alignment horizontal="left" vertical="center" indent="1"/>
      <protection hidden="1"/>
    </xf>
    <xf numFmtId="0" fontId="28" fillId="14" borderId="28" xfId="53" applyFont="1" applyFill="1" applyBorder="1" applyAlignment="1" applyProtection="1">
      <alignment horizontal="left" vertical="center" indent="1"/>
      <protection hidden="1"/>
    </xf>
    <xf numFmtId="0" fontId="28" fillId="14" borderId="0" xfId="53" applyFont="1" applyFill="1" applyBorder="1" applyAlignment="1" applyProtection="1">
      <alignment horizontal="left" vertical="center" indent="1"/>
      <protection hidden="1"/>
    </xf>
    <xf numFmtId="0" fontId="28" fillId="14" borderId="29" xfId="53" applyFont="1" applyFill="1" applyBorder="1" applyAlignment="1" applyProtection="1">
      <alignment horizontal="left" vertical="center" indent="1"/>
      <protection hidden="1"/>
    </xf>
    <xf numFmtId="0" fontId="28" fillId="14" borderId="30" xfId="53" applyFont="1" applyFill="1" applyBorder="1" applyAlignment="1" applyProtection="1">
      <alignment horizontal="left" vertical="center" indent="1"/>
      <protection hidden="1"/>
    </xf>
    <xf numFmtId="0" fontId="28" fillId="14" borderId="17" xfId="53" applyFont="1" applyFill="1" applyBorder="1" applyAlignment="1" applyProtection="1">
      <alignment horizontal="left" vertical="center" indent="1"/>
      <protection hidden="1"/>
    </xf>
    <xf numFmtId="0" fontId="28" fillId="14" borderId="31" xfId="53" applyFont="1" applyFill="1" applyBorder="1" applyAlignment="1" applyProtection="1">
      <alignment horizontal="left" vertical="center" indent="1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5" fillId="0" borderId="14" xfId="53" applyFont="1" applyFill="1" applyBorder="1" applyAlignment="1" applyProtection="1">
      <alignment horizontal="left" vertical="center" wrapText="1"/>
      <protection hidden="1"/>
    </xf>
    <xf numFmtId="0" fontId="5" fillId="0" borderId="32" xfId="53" applyFont="1" applyFill="1" applyBorder="1" applyAlignment="1" applyProtection="1">
      <alignment horizontal="left" vertical="center" wrapText="1"/>
      <protection hidden="1"/>
    </xf>
    <xf numFmtId="0" fontId="5" fillId="0" borderId="15" xfId="53" applyFont="1" applyFill="1" applyBorder="1" applyAlignment="1" applyProtection="1">
      <alignment horizontal="left" vertical="center" wrapText="1"/>
      <protection hidden="1"/>
    </xf>
    <xf numFmtId="0" fontId="6" fillId="0" borderId="13" xfId="53" applyFont="1" applyBorder="1" applyAlignment="1" applyProtection="1">
      <alignment horizontal="left" vertical="center" wrapText="1" indent="3"/>
      <protection hidden="1"/>
    </xf>
    <xf numFmtId="0" fontId="6" fillId="0" borderId="10" xfId="53" applyFont="1" applyBorder="1" applyAlignment="1" applyProtection="1">
      <alignment horizontal="left" vertical="center" wrapText="1" indent="3"/>
      <protection hidden="1"/>
    </xf>
    <xf numFmtId="0" fontId="28" fillId="14" borderId="23" xfId="53" applyFont="1" applyFill="1" applyBorder="1" applyAlignment="1" applyProtection="1">
      <alignment horizontal="center" vertical="center" wrapText="1"/>
      <protection hidden="1"/>
    </xf>
    <xf numFmtId="171" fontId="7" fillId="0" borderId="12" xfId="53" applyNumberFormat="1" applyFont="1" applyBorder="1" applyAlignment="1" applyProtection="1" quotePrefix="1">
      <alignment horizontal="center" vertical="center"/>
      <protection hidden="1"/>
    </xf>
    <xf numFmtId="171" fontId="7" fillId="0" borderId="32" xfId="53" applyNumberFormat="1" applyFont="1" applyBorder="1" applyAlignment="1" applyProtection="1">
      <alignment horizontal="center" vertical="center"/>
      <protection hidden="1"/>
    </xf>
    <xf numFmtId="171" fontId="7" fillId="0" borderId="15" xfId="53" applyNumberFormat="1" applyFont="1" applyBorder="1" applyAlignment="1" applyProtection="1">
      <alignment horizontal="center" vertical="center"/>
      <protection hidden="1"/>
    </xf>
    <xf numFmtId="0" fontId="28" fillId="14" borderId="33" xfId="53" applyFont="1" applyFill="1" applyBorder="1" applyAlignment="1" applyProtection="1">
      <alignment horizontal="center" vertical="center"/>
      <protection hidden="1"/>
    </xf>
    <xf numFmtId="0" fontId="28" fillId="14" borderId="16" xfId="53" applyFont="1" applyFill="1" applyBorder="1" applyAlignment="1" applyProtection="1">
      <alignment horizontal="center" vertical="center"/>
      <protection hidden="1"/>
    </xf>
    <xf numFmtId="0" fontId="28" fillId="14" borderId="34" xfId="53" applyFont="1" applyFill="1" applyBorder="1" applyAlignment="1" applyProtection="1">
      <alignment horizontal="center" vertical="center"/>
      <protection hidden="1"/>
    </xf>
    <xf numFmtId="0" fontId="28" fillId="14" borderId="31" xfId="53" applyFont="1" applyFill="1" applyBorder="1" applyAlignment="1" applyProtection="1">
      <alignment horizontal="center" vertical="center"/>
      <protection hidden="1"/>
    </xf>
    <xf numFmtId="0" fontId="28" fillId="14" borderId="30" xfId="53" applyFont="1" applyFill="1" applyBorder="1" applyAlignment="1" applyProtection="1">
      <alignment horizontal="center" vertical="center" wrapText="1"/>
      <protection hidden="1"/>
    </xf>
    <xf numFmtId="0" fontId="28" fillId="14" borderId="31" xfId="53" applyFont="1" applyFill="1" applyBorder="1" applyAlignment="1" applyProtection="1">
      <alignment horizontal="center" vertical="center" wrapText="1"/>
      <protection hidden="1"/>
    </xf>
    <xf numFmtId="0" fontId="28" fillId="14" borderId="17" xfId="53" applyFont="1" applyFill="1" applyBorder="1" applyAlignment="1" applyProtection="1">
      <alignment horizontal="center" vertical="center"/>
      <protection hidden="1"/>
    </xf>
    <xf numFmtId="0" fontId="28" fillId="14" borderId="16" xfId="53" applyFont="1" applyFill="1" applyBorder="1" applyAlignment="1" applyProtection="1">
      <alignment horizontal="center" vertical="center" wrapText="1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zoomScalePageLayoutView="0" workbookViewId="0" topLeftCell="A28">
      <selection activeCell="F48" sqref="F48"/>
    </sheetView>
  </sheetViews>
  <sheetFormatPr defaultColWidth="9.140625" defaultRowHeight="12.75"/>
  <cols>
    <col min="1" max="1" width="50.7109375" style="1" customWidth="1"/>
    <col min="2" max="2" width="22.57421875" style="1" customWidth="1"/>
    <col min="3" max="3" width="17.8515625" style="1" customWidth="1"/>
    <col min="4" max="5" width="18.7109375" style="1" customWidth="1"/>
    <col min="6" max="6" width="27.421875" style="1" customWidth="1"/>
    <col min="7" max="11" width="16.7109375" style="1" customWidth="1"/>
    <col min="12" max="16384" width="9.140625" style="1" customWidth="1"/>
  </cols>
  <sheetData>
    <row r="1" spans="1:6" ht="20.25">
      <c r="A1" s="43" t="s">
        <v>21</v>
      </c>
      <c r="B1" s="43"/>
      <c r="C1" s="43"/>
      <c r="D1" s="43"/>
      <c r="E1" s="43"/>
      <c r="F1" s="43"/>
    </row>
    <row r="2" spans="1:6" ht="18">
      <c r="A2" s="49"/>
      <c r="B2" s="49"/>
      <c r="C2" s="49"/>
      <c r="D2" s="49"/>
      <c r="E2" s="49"/>
      <c r="F2" s="49"/>
    </row>
    <row r="3" spans="1:6" ht="18">
      <c r="A3" s="6" t="s">
        <v>0</v>
      </c>
      <c r="B3" s="4"/>
      <c r="C3" s="4"/>
      <c r="D3" s="5"/>
      <c r="E3" s="5"/>
      <c r="F3" s="5"/>
    </row>
    <row r="4" spans="1:6" ht="18">
      <c r="A4" s="6" t="s">
        <v>22</v>
      </c>
      <c r="B4" s="4"/>
      <c r="C4" s="4"/>
      <c r="D4" s="5"/>
      <c r="E4" s="5"/>
      <c r="F4" s="5"/>
    </row>
    <row r="5" spans="1:6" ht="18">
      <c r="A5" s="6" t="s">
        <v>23</v>
      </c>
      <c r="B5" s="4"/>
      <c r="C5" s="4"/>
      <c r="D5" s="5"/>
      <c r="E5" s="5"/>
      <c r="F5" s="5"/>
    </row>
    <row r="6" spans="1:6" ht="18">
      <c r="A6" s="6" t="s">
        <v>24</v>
      </c>
      <c r="B6" s="4"/>
      <c r="C6" s="4"/>
      <c r="D6" s="5"/>
      <c r="E6" s="5"/>
      <c r="F6" s="5"/>
    </row>
    <row r="7" spans="1:6" ht="18">
      <c r="A7" s="6" t="s">
        <v>139</v>
      </c>
      <c r="B7" s="4"/>
      <c r="C7" s="4"/>
      <c r="D7" s="5"/>
      <c r="E7" s="5"/>
      <c r="F7" s="5"/>
    </row>
    <row r="8" spans="1:6" ht="18">
      <c r="A8" s="6"/>
      <c r="B8" s="4"/>
      <c r="C8" s="4"/>
      <c r="D8" s="5"/>
      <c r="E8" s="5"/>
      <c r="F8" s="5"/>
    </row>
    <row r="9" spans="1:6" ht="15.75" thickBot="1">
      <c r="A9" s="22" t="s">
        <v>25</v>
      </c>
      <c r="B9" s="3"/>
      <c r="C9" s="3"/>
      <c r="D9" s="3"/>
      <c r="E9" s="3"/>
      <c r="F9" s="26">
        <v>1</v>
      </c>
    </row>
    <row r="10" spans="1:6" ht="19.5" customHeight="1" thickTop="1">
      <c r="A10" s="50" t="s">
        <v>26</v>
      </c>
      <c r="B10" s="37"/>
      <c r="C10" s="37" t="s">
        <v>36</v>
      </c>
      <c r="D10" s="39" t="s">
        <v>46</v>
      </c>
      <c r="E10" s="41" t="s">
        <v>9</v>
      </c>
      <c r="F10" s="42"/>
    </row>
    <row r="11" spans="1:6" ht="19.5" customHeight="1">
      <c r="A11" s="51"/>
      <c r="B11" s="38"/>
      <c r="C11" s="38"/>
      <c r="D11" s="40"/>
      <c r="E11" s="19" t="s">
        <v>48</v>
      </c>
      <c r="F11" s="19" t="s">
        <v>49</v>
      </c>
    </row>
    <row r="12" spans="1:6" ht="19.5" customHeight="1">
      <c r="A12" s="47" t="s">
        <v>27</v>
      </c>
      <c r="B12" s="48"/>
      <c r="C12" s="15">
        <f>SUM(C13:C20)</f>
        <v>200241235</v>
      </c>
      <c r="D12" s="15">
        <f>SUM(D13:D20)</f>
        <v>196724135</v>
      </c>
      <c r="E12" s="15">
        <f>SUM(E13:E20)</f>
        <v>102556998.59</v>
      </c>
      <c r="F12" s="28">
        <f>(E12/D12)*100</f>
        <v>52.13239269802864</v>
      </c>
    </row>
    <row r="13" spans="1:6" ht="19.5" customHeight="1">
      <c r="A13" s="45" t="s">
        <v>28</v>
      </c>
      <c r="B13" s="46"/>
      <c r="C13" s="9">
        <v>107993700</v>
      </c>
      <c r="D13" s="9">
        <v>107993700</v>
      </c>
      <c r="E13" s="9">
        <v>57142278.59</v>
      </c>
      <c r="F13" s="9">
        <f>(E13/D13)*100</f>
        <v>52.912603781516886</v>
      </c>
    </row>
    <row r="14" spans="1:6" ht="19.5" customHeight="1">
      <c r="A14" s="45" t="s">
        <v>29</v>
      </c>
      <c r="B14" s="46"/>
      <c r="C14" s="9">
        <v>17537200</v>
      </c>
      <c r="D14" s="9">
        <v>17537200</v>
      </c>
      <c r="E14" s="9">
        <v>5871991.12</v>
      </c>
      <c r="F14" s="9">
        <f aca="true" t="shared" si="0" ref="F14:F20">(E14/D14)*100</f>
        <v>33.48305955340648</v>
      </c>
    </row>
    <row r="15" spans="1:6" ht="19.5" customHeight="1">
      <c r="A15" s="45" t="s">
        <v>30</v>
      </c>
      <c r="B15" s="46"/>
      <c r="C15" s="9">
        <v>50371400</v>
      </c>
      <c r="D15" s="9">
        <v>50371400</v>
      </c>
      <c r="E15" s="9">
        <v>27052941.16</v>
      </c>
      <c r="F15" s="9">
        <f t="shared" si="0"/>
        <v>53.70694711681628</v>
      </c>
    </row>
    <row r="16" spans="1:6" ht="19.5" customHeight="1">
      <c r="A16" s="20" t="s">
        <v>31</v>
      </c>
      <c r="B16" s="21"/>
      <c r="C16" s="9">
        <v>14875635</v>
      </c>
      <c r="D16" s="9">
        <v>14875635</v>
      </c>
      <c r="E16" s="9">
        <v>7698697.09</v>
      </c>
      <c r="F16" s="9">
        <f t="shared" si="0"/>
        <v>51.75373750431495</v>
      </c>
    </row>
    <row r="17" spans="1:6" ht="19.5" customHeight="1">
      <c r="A17" s="20" t="s">
        <v>32</v>
      </c>
      <c r="B17" s="21"/>
      <c r="C17" s="9">
        <v>0</v>
      </c>
      <c r="D17" s="9">
        <v>0</v>
      </c>
      <c r="E17" s="9">
        <v>0</v>
      </c>
      <c r="F17" s="9">
        <v>0</v>
      </c>
    </row>
    <row r="18" spans="1:6" ht="19.5" customHeight="1">
      <c r="A18" s="20" t="s">
        <v>33</v>
      </c>
      <c r="B18" s="21"/>
      <c r="C18" s="9">
        <v>4624600</v>
      </c>
      <c r="D18" s="9">
        <v>1107500</v>
      </c>
      <c r="E18" s="9">
        <v>1027682.72</v>
      </c>
      <c r="F18" s="9">
        <f t="shared" si="0"/>
        <v>92.79302212189616</v>
      </c>
    </row>
    <row r="19" spans="1:6" ht="19.5" customHeight="1">
      <c r="A19" s="20" t="s">
        <v>34</v>
      </c>
      <c r="B19" s="21"/>
      <c r="C19" s="9">
        <v>4478600</v>
      </c>
      <c r="D19" s="9">
        <v>4478600</v>
      </c>
      <c r="E19" s="9">
        <v>2482274.03</v>
      </c>
      <c r="F19" s="9">
        <f t="shared" si="0"/>
        <v>55.42522283749386</v>
      </c>
    </row>
    <row r="20" spans="1:6" ht="19.5" customHeight="1">
      <c r="A20" s="45" t="s">
        <v>35</v>
      </c>
      <c r="B20" s="46"/>
      <c r="C20" s="9">
        <v>360100</v>
      </c>
      <c r="D20" s="9">
        <v>360100</v>
      </c>
      <c r="E20" s="9">
        <v>1281133.88</v>
      </c>
      <c r="F20" s="9">
        <f t="shared" si="0"/>
        <v>355.7716967509025</v>
      </c>
    </row>
    <row r="21" spans="1:6" ht="19.5" customHeight="1">
      <c r="A21" s="47" t="s">
        <v>37</v>
      </c>
      <c r="B21" s="48"/>
      <c r="C21" s="15">
        <f>SUM(C22:C26)</f>
        <v>196737606</v>
      </c>
      <c r="D21" s="15">
        <f>SUM(D22:D26)</f>
        <v>196737606</v>
      </c>
      <c r="E21" s="15">
        <f>SUM(E22:E26)</f>
        <v>97231743.52</v>
      </c>
      <c r="F21" s="15">
        <f>(E21/D21)*100</f>
        <v>49.422042636830696</v>
      </c>
    </row>
    <row r="22" spans="1:6" ht="19.5" customHeight="1">
      <c r="A22" s="45" t="s">
        <v>38</v>
      </c>
      <c r="B22" s="46"/>
      <c r="C22" s="9">
        <v>55574900</v>
      </c>
      <c r="D22" s="9">
        <v>55574900</v>
      </c>
      <c r="E22" s="9">
        <v>25071537.68</v>
      </c>
      <c r="F22" s="27">
        <f>(E22/D22)*100</f>
        <v>45.11305945669718</v>
      </c>
    </row>
    <row r="23" spans="1:6" ht="19.5" customHeight="1">
      <c r="A23" s="45" t="s">
        <v>39</v>
      </c>
      <c r="B23" s="46"/>
      <c r="C23" s="9">
        <v>105200</v>
      </c>
      <c r="D23" s="9">
        <v>105200</v>
      </c>
      <c r="E23" s="9">
        <v>12068.73</v>
      </c>
      <c r="F23" s="27">
        <f aca="true" t="shared" si="1" ref="F23:F28">(E23/D23)*100</f>
        <v>11.47217680608365</v>
      </c>
    </row>
    <row r="24" spans="1:6" ht="19.5" customHeight="1">
      <c r="A24" s="45" t="s">
        <v>40</v>
      </c>
      <c r="B24" s="46"/>
      <c r="C24" s="9">
        <v>33836706</v>
      </c>
      <c r="D24" s="9">
        <v>33836706</v>
      </c>
      <c r="E24" s="9">
        <v>24521992.93</v>
      </c>
      <c r="F24" s="27">
        <f t="shared" si="1"/>
        <v>72.4715725283661</v>
      </c>
    </row>
    <row r="25" spans="1:6" ht="19.5" customHeight="1">
      <c r="A25" s="45" t="s">
        <v>41</v>
      </c>
      <c r="B25" s="46"/>
      <c r="C25" s="9">
        <v>106551900</v>
      </c>
      <c r="D25" s="9">
        <v>106551900</v>
      </c>
      <c r="E25" s="9">
        <v>47231524.36</v>
      </c>
      <c r="F25" s="27">
        <f t="shared" si="1"/>
        <v>44.327247435287404</v>
      </c>
    </row>
    <row r="26" spans="1:6" ht="19.5" customHeight="1">
      <c r="A26" s="45" t="s">
        <v>42</v>
      </c>
      <c r="B26" s="46"/>
      <c r="C26" s="9">
        <v>668900</v>
      </c>
      <c r="D26" s="9">
        <v>668900</v>
      </c>
      <c r="E26" s="9">
        <v>394619.82</v>
      </c>
      <c r="F26" s="27">
        <f t="shared" si="1"/>
        <v>58.995338615637614</v>
      </c>
    </row>
    <row r="27" spans="1:6" ht="25.5" customHeight="1">
      <c r="A27" s="54" t="s">
        <v>43</v>
      </c>
      <c r="B27" s="55"/>
      <c r="C27" s="15">
        <f>SUM(C28:C29)</f>
        <v>505300</v>
      </c>
      <c r="D27" s="15">
        <f>SUM(D28:D29)</f>
        <v>505300</v>
      </c>
      <c r="E27" s="15">
        <f>SUM(E28:E29)</f>
        <v>208731.54</v>
      </c>
      <c r="F27" s="15">
        <f>(E27/D27)*100</f>
        <v>41.30843855135563</v>
      </c>
    </row>
    <row r="28" spans="1:6" ht="19.5" customHeight="1">
      <c r="A28" s="20" t="s">
        <v>44</v>
      </c>
      <c r="B28" s="21"/>
      <c r="C28" s="9">
        <v>505300</v>
      </c>
      <c r="D28" s="9">
        <v>505300</v>
      </c>
      <c r="E28" s="9">
        <v>208731.54</v>
      </c>
      <c r="F28" s="27">
        <f t="shared" si="1"/>
        <v>41.30843855135563</v>
      </c>
    </row>
    <row r="29" spans="1:6" ht="19.5" customHeight="1">
      <c r="A29" s="20" t="s">
        <v>45</v>
      </c>
      <c r="B29" s="21"/>
      <c r="C29" s="9">
        <v>0</v>
      </c>
      <c r="D29" s="9"/>
      <c r="E29" s="9"/>
      <c r="F29" s="9"/>
    </row>
    <row r="30" spans="1:6" ht="28.5" customHeight="1">
      <c r="A30" s="35" t="s">
        <v>47</v>
      </c>
      <c r="B30" s="36"/>
      <c r="C30" s="25">
        <f>SUM(C12,C21,C27)</f>
        <v>397484141</v>
      </c>
      <c r="D30" s="25">
        <f>SUM(D12,D21,D27)</f>
        <v>393967041</v>
      </c>
      <c r="E30" s="25">
        <f>SUM(E12,E21,E27)</f>
        <v>199997473.65</v>
      </c>
      <c r="F30" s="15">
        <f>(E30/D30)*100</f>
        <v>50.765026724659435</v>
      </c>
    </row>
    <row r="31" spans="1:6" ht="12.75" customHeight="1" thickBot="1">
      <c r="A31" s="23"/>
      <c r="B31" s="24"/>
      <c r="C31" s="25"/>
      <c r="D31" s="25"/>
      <c r="E31" s="14"/>
      <c r="F31" s="15"/>
    </row>
    <row r="32" spans="1:6" ht="19.5" customHeight="1" thickTop="1">
      <c r="A32" s="50" t="s">
        <v>50</v>
      </c>
      <c r="B32" s="37"/>
      <c r="C32" s="37" t="s">
        <v>36</v>
      </c>
      <c r="D32" s="39" t="s">
        <v>51</v>
      </c>
      <c r="E32" s="41" t="s">
        <v>9</v>
      </c>
      <c r="F32" s="42"/>
    </row>
    <row r="33" spans="1:6" ht="19.5" customHeight="1">
      <c r="A33" s="51"/>
      <c r="B33" s="38"/>
      <c r="C33" s="38"/>
      <c r="D33" s="40"/>
      <c r="E33" s="19" t="s">
        <v>52</v>
      </c>
      <c r="F33" s="19" t="s">
        <v>53</v>
      </c>
    </row>
    <row r="34" spans="1:6" ht="19.5" customHeight="1">
      <c r="A34" s="47" t="s">
        <v>54</v>
      </c>
      <c r="B34" s="48"/>
      <c r="C34" s="15">
        <f>SUM(C35:C39)</f>
        <v>16117160</v>
      </c>
      <c r="D34" s="15">
        <f>SUM(D35:D39)</f>
        <v>17111718.41</v>
      </c>
      <c r="E34" s="15">
        <f>SUM(E35:E39)</f>
        <v>11325315.04</v>
      </c>
      <c r="F34" s="15">
        <f>(E34/D34)*100</f>
        <v>66.18455708914391</v>
      </c>
    </row>
    <row r="35" spans="1:6" ht="19.5" customHeight="1">
      <c r="A35" s="45" t="s">
        <v>56</v>
      </c>
      <c r="B35" s="46"/>
      <c r="C35" s="9">
        <v>14499590</v>
      </c>
      <c r="D35" s="9">
        <v>15383828.41</v>
      </c>
      <c r="E35" s="9">
        <v>9200743.25</v>
      </c>
      <c r="F35" s="15">
        <f aca="true" t="shared" si="2" ref="F35:F42">(E35/D35)*100</f>
        <v>59.80789049895545</v>
      </c>
    </row>
    <row r="36" spans="1:6" ht="19.5" customHeight="1">
      <c r="A36" s="45" t="s">
        <v>55</v>
      </c>
      <c r="B36" s="46"/>
      <c r="C36" s="9">
        <v>1615570</v>
      </c>
      <c r="D36" s="9">
        <v>1725890</v>
      </c>
      <c r="E36" s="9">
        <v>2069535</v>
      </c>
      <c r="F36" s="15">
        <f t="shared" si="2"/>
        <v>119.91117626268186</v>
      </c>
    </row>
    <row r="37" spans="1:6" ht="19.5" customHeight="1">
      <c r="A37" s="45" t="s">
        <v>57</v>
      </c>
      <c r="B37" s="46"/>
      <c r="C37" s="9">
        <v>0</v>
      </c>
      <c r="D37" s="9">
        <v>0</v>
      </c>
      <c r="E37" s="9">
        <v>0</v>
      </c>
      <c r="F37" s="15"/>
    </row>
    <row r="38" spans="1:6" ht="19.5" customHeight="1">
      <c r="A38" s="20" t="s">
        <v>58</v>
      </c>
      <c r="B38" s="21"/>
      <c r="C38" s="9">
        <v>2000</v>
      </c>
      <c r="D38" s="9">
        <v>2000</v>
      </c>
      <c r="E38" s="9">
        <v>55036.79</v>
      </c>
      <c r="F38" s="15">
        <f t="shared" si="2"/>
        <v>2751.8395</v>
      </c>
    </row>
    <row r="39" spans="1:6" ht="19.5" customHeight="1">
      <c r="A39" s="47" t="s">
        <v>59</v>
      </c>
      <c r="B39" s="48"/>
      <c r="C39" s="9"/>
      <c r="D39" s="9"/>
      <c r="E39" s="9">
        <v>0</v>
      </c>
      <c r="F39" s="15"/>
    </row>
    <row r="40" spans="1:6" ht="19.5" customHeight="1">
      <c r="A40" s="47" t="s">
        <v>60</v>
      </c>
      <c r="B40" s="48"/>
      <c r="C40" s="9"/>
      <c r="D40" s="9"/>
      <c r="E40" s="9"/>
      <c r="F40" s="15"/>
    </row>
    <row r="41" spans="1:6" ht="19.5" customHeight="1">
      <c r="A41" s="20" t="s">
        <v>61</v>
      </c>
      <c r="B41" s="21"/>
      <c r="C41" s="28">
        <v>1224500</v>
      </c>
      <c r="D41" s="28">
        <v>1224500</v>
      </c>
      <c r="E41" s="28">
        <v>497274.18</v>
      </c>
      <c r="F41" s="15">
        <f t="shared" si="2"/>
        <v>40.61038628011433</v>
      </c>
    </row>
    <row r="42" spans="1:6" ht="28.5" customHeight="1">
      <c r="A42" s="35" t="s">
        <v>62</v>
      </c>
      <c r="B42" s="36"/>
      <c r="C42" s="25">
        <f>SUM(C41,C34)</f>
        <v>17341660</v>
      </c>
      <c r="D42" s="25">
        <f>SUM(D41,D34)</f>
        <v>18336218.41</v>
      </c>
      <c r="E42" s="25">
        <f>SUM(E41,E34)</f>
        <v>11822589.219999999</v>
      </c>
      <c r="F42" s="15">
        <f t="shared" si="2"/>
        <v>64.47670373271912</v>
      </c>
    </row>
    <row r="43" spans="1:6" ht="12.75" customHeight="1">
      <c r="A43" s="23"/>
      <c r="B43" s="24"/>
      <c r="C43" s="25"/>
      <c r="D43" s="25"/>
      <c r="E43" s="14"/>
      <c r="F43" s="15"/>
    </row>
    <row r="44" spans="1:6" ht="28.5" customHeight="1">
      <c r="A44" s="23"/>
      <c r="B44" s="24"/>
      <c r="C44" s="25"/>
      <c r="D44" s="25"/>
      <c r="E44" s="14"/>
      <c r="F44" s="15"/>
    </row>
    <row r="45" s="33" customFormat="1" ht="12.75"/>
    <row r="46" spans="1:6" s="33" customFormat="1" ht="12.75">
      <c r="A46" s="34" t="s">
        <v>2</v>
      </c>
      <c r="B46" s="56" t="s">
        <v>3</v>
      </c>
      <c r="C46" s="56"/>
      <c r="D46" s="56" t="s">
        <v>140</v>
      </c>
      <c r="E46" s="56"/>
      <c r="F46" s="34" t="s">
        <v>141</v>
      </c>
    </row>
    <row r="47" spans="1:6" s="33" customFormat="1" ht="12.75">
      <c r="A47" s="34" t="s">
        <v>4</v>
      </c>
      <c r="B47" s="56" t="s">
        <v>131</v>
      </c>
      <c r="C47" s="56"/>
      <c r="D47" s="56" t="s">
        <v>132</v>
      </c>
      <c r="E47" s="56"/>
      <c r="F47" s="34" t="s">
        <v>142</v>
      </c>
    </row>
    <row r="48" spans="1:3" s="33" customFormat="1" ht="12.75">
      <c r="A48" s="34" t="s">
        <v>6</v>
      </c>
      <c r="B48" s="56" t="s">
        <v>7</v>
      </c>
      <c r="C48" s="56"/>
    </row>
    <row r="49" spans="1:6" ht="28.5" customHeight="1">
      <c r="A49" s="23"/>
      <c r="B49" s="24"/>
      <c r="C49" s="25"/>
      <c r="D49" s="25"/>
      <c r="E49" s="14"/>
      <c r="F49" s="15"/>
    </row>
    <row r="50" spans="1:6" ht="28.5" customHeight="1">
      <c r="A50" s="23"/>
      <c r="B50" s="24"/>
      <c r="C50" s="25"/>
      <c r="D50" s="25"/>
      <c r="E50" s="14"/>
      <c r="F50" s="15"/>
    </row>
    <row r="51" spans="1:6" ht="28.5" customHeight="1">
      <c r="A51" s="23"/>
      <c r="B51" s="24"/>
      <c r="C51" s="25"/>
      <c r="D51" s="25"/>
      <c r="E51" s="14"/>
      <c r="F51" s="15"/>
    </row>
    <row r="52" spans="1:6" ht="28.5" customHeight="1">
      <c r="A52" s="23"/>
      <c r="B52" s="24"/>
      <c r="C52" s="25"/>
      <c r="D52" s="25"/>
      <c r="E52" s="14"/>
      <c r="F52" s="15"/>
    </row>
    <row r="53" spans="1:6" ht="28.5" customHeight="1">
      <c r="A53" s="23"/>
      <c r="B53" s="24"/>
      <c r="C53" s="25"/>
      <c r="D53" s="25"/>
      <c r="E53" s="14"/>
      <c r="F53" s="15"/>
    </row>
    <row r="54" spans="1:6" ht="28.5" customHeight="1">
      <c r="A54" s="23"/>
      <c r="B54" s="24"/>
      <c r="C54" s="25"/>
      <c r="D54" s="25"/>
      <c r="E54" s="14"/>
      <c r="F54" s="15"/>
    </row>
    <row r="55" spans="1:6" ht="28.5" customHeight="1">
      <c r="A55" s="23"/>
      <c r="B55" s="24"/>
      <c r="C55" s="25"/>
      <c r="D55" s="25"/>
      <c r="E55" s="14"/>
      <c r="F55" s="15"/>
    </row>
    <row r="56" spans="1:6" ht="28.5" customHeight="1">
      <c r="A56" s="23"/>
      <c r="B56" s="24"/>
      <c r="C56" s="25"/>
      <c r="D56" s="25"/>
      <c r="E56" s="14"/>
      <c r="F56" s="15"/>
    </row>
    <row r="57" spans="1:6" ht="28.5" customHeight="1">
      <c r="A57" s="23"/>
      <c r="B57" s="24"/>
      <c r="C57" s="25"/>
      <c r="D57" s="25"/>
      <c r="E57" s="14"/>
      <c r="F57" s="15"/>
    </row>
    <row r="58" spans="1:6" ht="28.5" customHeight="1">
      <c r="A58" s="23"/>
      <c r="B58" s="24"/>
      <c r="C58" s="25"/>
      <c r="D58" s="25"/>
      <c r="E58" s="14"/>
      <c r="F58" s="15"/>
    </row>
    <row r="59" spans="1:6" ht="28.5" customHeight="1">
      <c r="A59" s="23"/>
      <c r="B59" s="24"/>
      <c r="C59" s="25"/>
      <c r="D59" s="25"/>
      <c r="E59" s="14"/>
      <c r="F59" s="15"/>
    </row>
    <row r="60" spans="1:6" ht="28.5" customHeight="1">
      <c r="A60" s="23"/>
      <c r="B60" s="24"/>
      <c r="C60" s="25"/>
      <c r="D60" s="25"/>
      <c r="E60" s="14"/>
      <c r="F60" s="15"/>
    </row>
    <row r="61" spans="1:6" ht="28.5" customHeight="1">
      <c r="A61" s="23"/>
      <c r="B61" s="24"/>
      <c r="C61" s="25"/>
      <c r="D61" s="25"/>
      <c r="E61" s="14"/>
      <c r="F61" s="15"/>
    </row>
    <row r="62" spans="1:6" ht="28.5" customHeight="1">
      <c r="A62" s="23"/>
      <c r="B62" s="24"/>
      <c r="C62" s="25"/>
      <c r="D62" s="25"/>
      <c r="E62" s="14"/>
      <c r="F62" s="15"/>
    </row>
    <row r="63" spans="1:6" ht="28.5" customHeight="1">
      <c r="A63" s="23"/>
      <c r="B63" s="24"/>
      <c r="C63" s="25"/>
      <c r="D63" s="25"/>
      <c r="E63" s="14"/>
      <c r="F63" s="15"/>
    </row>
    <row r="64" spans="1:6" ht="28.5" customHeight="1">
      <c r="A64" s="23"/>
      <c r="B64" s="24"/>
      <c r="C64" s="25"/>
      <c r="D64" s="25"/>
      <c r="E64" s="14"/>
      <c r="F64" s="15"/>
    </row>
    <row r="65" spans="1:6" ht="28.5" customHeight="1">
      <c r="A65" s="23"/>
      <c r="B65" s="24"/>
      <c r="C65" s="25"/>
      <c r="D65" s="25"/>
      <c r="E65" s="14"/>
      <c r="F65" s="15"/>
    </row>
    <row r="66" spans="1:6" ht="19.5" customHeight="1">
      <c r="A66" s="57" t="s">
        <v>14</v>
      </c>
      <c r="B66" s="58"/>
      <c r="C66" s="17"/>
      <c r="D66" s="11">
        <f>D22-D25-D26-D30</f>
        <v>-445612941</v>
      </c>
      <c r="E66" s="11">
        <f>E22-E25-E26-E30</f>
        <v>-222552080.15</v>
      </c>
      <c r="F66" s="11">
        <f>F22-F25-F26-F30</f>
        <v>-108.97455331888727</v>
      </c>
    </row>
    <row r="67" spans="1:6" ht="19.5" customHeight="1">
      <c r="A67" s="57" t="s">
        <v>15</v>
      </c>
      <c r="B67" s="58"/>
      <c r="C67" s="17"/>
      <c r="D67" s="10">
        <v>3215107.96</v>
      </c>
      <c r="E67" s="16"/>
      <c r="F67" s="16"/>
    </row>
    <row r="68" spans="1:6" ht="19.5" customHeight="1">
      <c r="A68" s="57" t="s">
        <v>16</v>
      </c>
      <c r="B68" s="58"/>
      <c r="C68" s="17"/>
      <c r="D68" s="12">
        <v>0</v>
      </c>
      <c r="E68" s="12">
        <v>0</v>
      </c>
      <c r="F68" s="12">
        <v>0</v>
      </c>
    </row>
    <row r="69" spans="1:6" ht="19.5" customHeight="1">
      <c r="A69" s="57" t="s">
        <v>17</v>
      </c>
      <c r="B69" s="58"/>
      <c r="C69" s="17"/>
      <c r="D69" s="11">
        <f>D21+D66+D67+D68</f>
        <v>-245660227.04</v>
      </c>
      <c r="E69" s="11">
        <f>E21+E66+E67+E68</f>
        <v>-125320336.63000001</v>
      </c>
      <c r="F69" s="11">
        <f>F21+F66+F67+F68</f>
        <v>-59.55251068205658</v>
      </c>
    </row>
    <row r="70" spans="1:6" ht="19.5" customHeight="1">
      <c r="A70" s="57" t="s">
        <v>18</v>
      </c>
      <c r="B70" s="58"/>
      <c r="C70" s="17"/>
      <c r="D70" s="11">
        <v>-23082405.45</v>
      </c>
      <c r="E70" s="11" t="e">
        <f>#REF!-'Dem. Saude - Receitas - 3º Bim'!E69</f>
        <v>#REF!</v>
      </c>
      <c r="F70" s="11" t="e">
        <f>#REF!-'Dem. Saude - Receitas - 3º Bim'!F69</f>
        <v>#REF!</v>
      </c>
    </row>
    <row r="71" spans="1:6" ht="19.5" customHeight="1" thickBot="1">
      <c r="A71" s="52" t="s">
        <v>19</v>
      </c>
      <c r="B71" s="53"/>
      <c r="C71" s="18"/>
      <c r="D71" s="13">
        <v>0</v>
      </c>
      <c r="E71" s="13">
        <v>0</v>
      </c>
      <c r="F71" s="13">
        <v>0</v>
      </c>
    </row>
    <row r="72" spans="1:6" ht="15" customHeight="1" thickTop="1">
      <c r="A72" s="68"/>
      <c r="B72" s="69"/>
      <c r="C72" s="3"/>
      <c r="D72" s="3"/>
      <c r="E72" s="3"/>
      <c r="F72" s="3"/>
    </row>
    <row r="73" spans="1:6" ht="15" customHeight="1">
      <c r="A73" s="2"/>
      <c r="B73" s="3"/>
      <c r="C73" s="3"/>
      <c r="D73" s="3"/>
      <c r="E73" s="3"/>
      <c r="F73" s="3"/>
    </row>
    <row r="74" spans="1:6" ht="19.5" customHeight="1">
      <c r="A74" s="59" t="s">
        <v>20</v>
      </c>
      <c r="B74" s="60"/>
      <c r="C74" s="60"/>
      <c r="D74" s="60"/>
      <c r="E74" s="60"/>
      <c r="F74" s="61"/>
    </row>
    <row r="75" spans="1:6" ht="19.5" customHeight="1">
      <c r="A75" s="62"/>
      <c r="B75" s="63"/>
      <c r="C75" s="63"/>
      <c r="D75" s="63"/>
      <c r="E75" s="63"/>
      <c r="F75" s="64"/>
    </row>
    <row r="76" spans="1:6" ht="19.5" customHeight="1">
      <c r="A76" s="65"/>
      <c r="B76" s="66"/>
      <c r="C76" s="66"/>
      <c r="D76" s="66"/>
      <c r="E76" s="66"/>
      <c r="F76" s="67"/>
    </row>
    <row r="77" spans="1:6" ht="15" customHeight="1">
      <c r="A77" s="2"/>
      <c r="B77" s="3"/>
      <c r="C77" s="3"/>
      <c r="D77" s="3"/>
      <c r="E77" s="3"/>
      <c r="F77" s="3"/>
    </row>
    <row r="78" spans="1:6" ht="15" customHeight="1">
      <c r="A78" s="44" t="s">
        <v>2</v>
      </c>
      <c r="B78" s="44"/>
      <c r="C78" s="7"/>
      <c r="D78" s="44" t="s">
        <v>3</v>
      </c>
      <c r="E78" s="44"/>
      <c r="F78" s="44"/>
    </row>
    <row r="79" spans="1:6" ht="12.75">
      <c r="A79" s="44" t="s">
        <v>4</v>
      </c>
      <c r="B79" s="44"/>
      <c r="C79" s="7"/>
      <c r="D79" s="44" t="s">
        <v>5</v>
      </c>
      <c r="E79" s="44"/>
      <c r="F79" s="44"/>
    </row>
    <row r="80" spans="1:6" ht="12.75">
      <c r="A80" s="44" t="s">
        <v>6</v>
      </c>
      <c r="B80" s="44"/>
      <c r="C80" s="7"/>
      <c r="D80" s="44" t="s">
        <v>7</v>
      </c>
      <c r="E80" s="44"/>
      <c r="F80" s="44"/>
    </row>
    <row r="82" ht="19.5" customHeight="1"/>
    <row r="83" ht="19.5" customHeight="1"/>
    <row r="84" ht="15" customHeight="1"/>
    <row r="85" ht="15" customHeight="1"/>
    <row r="86" spans="1:4" ht="15" customHeight="1">
      <c r="A86" s="8"/>
      <c r="B86" s="8"/>
      <c r="C86" s="8"/>
      <c r="D86" s="8"/>
    </row>
    <row r="87" ht="19.5" customHeight="1"/>
    <row r="88" ht="19.5" customHeight="1"/>
    <row r="89" ht="19.5" customHeight="1"/>
    <row r="90" ht="19.5" customHeight="1"/>
    <row r="91" ht="19.5" customHeight="1"/>
    <row r="92" ht="19.5" customHeight="1"/>
  </sheetData>
  <sheetProtection selectLockedCells="1"/>
  <mergeCells count="49">
    <mergeCell ref="D46:E46"/>
    <mergeCell ref="D47:E47"/>
    <mergeCell ref="A79:B79"/>
    <mergeCell ref="A69:B69"/>
    <mergeCell ref="A70:B70"/>
    <mergeCell ref="D78:F78"/>
    <mergeCell ref="D79:F79"/>
    <mergeCell ref="A74:F76"/>
    <mergeCell ref="A72:B72"/>
    <mergeCell ref="A66:B66"/>
    <mergeCell ref="A67:B67"/>
    <mergeCell ref="A68:B68"/>
    <mergeCell ref="A39:B39"/>
    <mergeCell ref="A40:B40"/>
    <mergeCell ref="B48:C48"/>
    <mergeCell ref="A71:B71"/>
    <mergeCell ref="A22:B22"/>
    <mergeCell ref="A23:B23"/>
    <mergeCell ref="A24:B24"/>
    <mergeCell ref="A25:B25"/>
    <mergeCell ref="A26:B26"/>
    <mergeCell ref="A27:B27"/>
    <mergeCell ref="B46:C46"/>
    <mergeCell ref="B47:C47"/>
    <mergeCell ref="A30:B30"/>
    <mergeCell ref="A1:F1"/>
    <mergeCell ref="A2:F2"/>
    <mergeCell ref="A21:B21"/>
    <mergeCell ref="A10:B11"/>
    <mergeCell ref="D10:D11"/>
    <mergeCell ref="A15:B15"/>
    <mergeCell ref="A12:B12"/>
    <mergeCell ref="C10:C11"/>
    <mergeCell ref="E10:F10"/>
    <mergeCell ref="D32:D33"/>
    <mergeCell ref="E32:F32"/>
    <mergeCell ref="A13:B13"/>
    <mergeCell ref="A14:B14"/>
    <mergeCell ref="A32:B33"/>
    <mergeCell ref="A78:B78"/>
    <mergeCell ref="D80:F80"/>
    <mergeCell ref="A20:B20"/>
    <mergeCell ref="A34:B34"/>
    <mergeCell ref="A80:B80"/>
    <mergeCell ref="A35:B35"/>
    <mergeCell ref="A36:B36"/>
    <mergeCell ref="A37:B37"/>
    <mergeCell ref="A42:B42"/>
    <mergeCell ref="C32:C33"/>
  </mergeCells>
  <printOptions horizontalCentered="1"/>
  <pageMargins left="0" right="0" top="0.3937007874015748" bottom="0.3937007874015748" header="0.1968503937007874" footer="0.1968503937007874"/>
  <pageSetup fitToHeight="2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zoomScalePageLayoutView="0" workbookViewId="0" topLeftCell="A1">
      <selection activeCell="D44" sqref="D44:E44"/>
    </sheetView>
  </sheetViews>
  <sheetFormatPr defaultColWidth="9.140625" defaultRowHeight="12.75"/>
  <cols>
    <col min="1" max="1" width="50.7109375" style="1" customWidth="1"/>
    <col min="2" max="2" width="22.57421875" style="1" customWidth="1"/>
    <col min="3" max="3" width="17.8515625" style="1" customWidth="1"/>
    <col min="4" max="6" width="18.7109375" style="1" customWidth="1"/>
    <col min="7" max="7" width="17.57421875" style="1" customWidth="1"/>
    <col min="8" max="11" width="16.7109375" style="1" customWidth="1"/>
    <col min="12" max="16384" width="9.140625" style="1" customWidth="1"/>
  </cols>
  <sheetData>
    <row r="1" spans="1:9" ht="20.25">
      <c r="A1" s="43" t="s">
        <v>21</v>
      </c>
      <c r="B1" s="43"/>
      <c r="C1" s="43"/>
      <c r="D1" s="43"/>
      <c r="E1" s="43"/>
      <c r="F1" s="43"/>
      <c r="G1" s="43"/>
      <c r="H1" s="43"/>
      <c r="I1" s="43"/>
    </row>
    <row r="2" spans="1:6" ht="18">
      <c r="A2" s="49"/>
      <c r="B2" s="49"/>
      <c r="C2" s="49"/>
      <c r="D2" s="49"/>
      <c r="E2" s="49"/>
      <c r="F2" s="49"/>
    </row>
    <row r="3" spans="1:6" ht="18">
      <c r="A3" s="6" t="s">
        <v>0</v>
      </c>
      <c r="B3" s="4"/>
      <c r="C3" s="4"/>
      <c r="D3" s="5"/>
      <c r="E3" s="5"/>
      <c r="F3" s="5"/>
    </row>
    <row r="4" spans="1:6" ht="18">
      <c r="A4" s="6" t="s">
        <v>22</v>
      </c>
      <c r="B4" s="4"/>
      <c r="C4" s="4"/>
      <c r="D4" s="5"/>
      <c r="E4" s="5"/>
      <c r="F4" s="5"/>
    </row>
    <row r="5" spans="1:6" ht="18">
      <c r="A5" s="6" t="s">
        <v>23</v>
      </c>
      <c r="B5" s="4"/>
      <c r="C5" s="4"/>
      <c r="D5" s="5"/>
      <c r="E5" s="5"/>
      <c r="F5" s="5"/>
    </row>
    <row r="6" spans="1:6" ht="18">
      <c r="A6" s="6" t="s">
        <v>24</v>
      </c>
      <c r="B6" s="4"/>
      <c r="C6" s="4"/>
      <c r="D6" s="5"/>
      <c r="E6" s="5"/>
      <c r="F6" s="5"/>
    </row>
    <row r="7" spans="1:6" ht="18">
      <c r="A7" s="6" t="s">
        <v>139</v>
      </c>
      <c r="B7" s="4"/>
      <c r="C7" s="4"/>
      <c r="D7" s="5"/>
      <c r="E7" s="5"/>
      <c r="F7" s="5"/>
    </row>
    <row r="8" spans="1:6" ht="18">
      <c r="A8" s="6"/>
      <c r="B8" s="4"/>
      <c r="C8" s="4"/>
      <c r="D8" s="5"/>
      <c r="E8" s="5"/>
      <c r="F8" s="5"/>
    </row>
    <row r="9" spans="1:9" ht="15.75" thickBot="1">
      <c r="A9" s="22" t="s">
        <v>25</v>
      </c>
      <c r="B9" s="3"/>
      <c r="C9" s="3"/>
      <c r="D9" s="3"/>
      <c r="E9" s="3"/>
      <c r="I9" s="26">
        <v>1</v>
      </c>
    </row>
    <row r="10" spans="1:9" ht="19.5" customHeight="1" thickTop="1">
      <c r="A10" s="75" t="s">
        <v>63</v>
      </c>
      <c r="B10" s="37"/>
      <c r="C10" s="37" t="s">
        <v>69</v>
      </c>
      <c r="D10" s="39" t="s">
        <v>70</v>
      </c>
      <c r="E10" s="41" t="s">
        <v>10</v>
      </c>
      <c r="F10" s="42"/>
      <c r="G10" s="41" t="s">
        <v>1</v>
      </c>
      <c r="H10" s="42"/>
      <c r="I10" s="39" t="s">
        <v>75</v>
      </c>
    </row>
    <row r="11" spans="1:9" ht="19.5" customHeight="1">
      <c r="A11" s="51"/>
      <c r="B11" s="38"/>
      <c r="C11" s="38"/>
      <c r="D11" s="40"/>
      <c r="E11" s="19" t="s">
        <v>71</v>
      </c>
      <c r="F11" s="19" t="s">
        <v>72</v>
      </c>
      <c r="G11" s="19" t="s">
        <v>73</v>
      </c>
      <c r="H11" s="19" t="s">
        <v>74</v>
      </c>
      <c r="I11" s="40"/>
    </row>
    <row r="12" spans="1:9" ht="19.5" customHeight="1">
      <c r="A12" s="47" t="s">
        <v>64</v>
      </c>
      <c r="B12" s="48"/>
      <c r="C12" s="15">
        <f>SUM(C13:C15)</f>
        <v>113246205</v>
      </c>
      <c r="D12" s="15">
        <f>SUM(D13:D15)</f>
        <v>119428299.94</v>
      </c>
      <c r="E12" s="15">
        <f>SUM(E13:E15)</f>
        <v>81797530.8</v>
      </c>
      <c r="F12" s="15">
        <f>(E12/D12)*100</f>
        <v>68.49091115011646</v>
      </c>
      <c r="G12" s="15">
        <f>SUM(G13:G15)</f>
        <v>56900149.97</v>
      </c>
      <c r="H12" s="15">
        <f>(G12/D12)*100</f>
        <v>47.64377454806463</v>
      </c>
      <c r="I12" s="15"/>
    </row>
    <row r="13" spans="1:9" ht="19.5" customHeight="1">
      <c r="A13" s="45" t="s">
        <v>11</v>
      </c>
      <c r="B13" s="46"/>
      <c r="C13" s="9">
        <v>51052700</v>
      </c>
      <c r="D13" s="9">
        <v>52114072.77</v>
      </c>
      <c r="E13" s="9">
        <v>24334086.15</v>
      </c>
      <c r="F13" s="15">
        <f aca="true" t="shared" si="0" ref="F13:F20">(E13/D13)*100</f>
        <v>46.69388680749619</v>
      </c>
      <c r="G13" s="9">
        <v>24334086.15</v>
      </c>
      <c r="H13" s="15">
        <f>(G13/D13)*100</f>
        <v>46.69388680749619</v>
      </c>
      <c r="I13" s="9"/>
    </row>
    <row r="14" spans="1:9" ht="19.5" customHeight="1">
      <c r="A14" s="45" t="s">
        <v>65</v>
      </c>
      <c r="B14" s="46"/>
      <c r="C14" s="9">
        <v>0</v>
      </c>
      <c r="D14" s="9">
        <v>0</v>
      </c>
      <c r="E14" s="9">
        <v>0</v>
      </c>
      <c r="F14" s="15"/>
      <c r="G14" s="9">
        <v>0</v>
      </c>
      <c r="H14" s="15"/>
      <c r="I14" s="9"/>
    </row>
    <row r="15" spans="1:9" ht="19.5" customHeight="1">
      <c r="A15" s="45" t="s">
        <v>12</v>
      </c>
      <c r="B15" s="46"/>
      <c r="C15" s="9">
        <v>62193505</v>
      </c>
      <c r="D15" s="9">
        <v>67314227.17</v>
      </c>
      <c r="E15" s="9">
        <v>57463444.65</v>
      </c>
      <c r="F15" s="15">
        <f t="shared" si="0"/>
        <v>85.36597249327077</v>
      </c>
      <c r="G15" s="9">
        <v>32566063.82</v>
      </c>
      <c r="H15" s="15">
        <f>(G15/D15)*100</f>
        <v>48.37916914318189</v>
      </c>
      <c r="I15" s="9"/>
    </row>
    <row r="16" spans="1:9" ht="19.5" customHeight="1">
      <c r="A16" s="47" t="s">
        <v>66</v>
      </c>
      <c r="B16" s="48"/>
      <c r="C16" s="15">
        <f>SUM(C17:C19)</f>
        <v>780600</v>
      </c>
      <c r="D16" s="15">
        <f>SUM(D17:D19)</f>
        <v>3473619.54</v>
      </c>
      <c r="E16" s="15">
        <f>SUM(E17:E19)</f>
        <v>1265182.92</v>
      </c>
      <c r="F16" s="15">
        <f t="shared" si="0"/>
        <v>36.42261063513018</v>
      </c>
      <c r="G16" s="15">
        <f>SUM(G17:G19)</f>
        <v>315152.63</v>
      </c>
      <c r="H16" s="15">
        <f>(G16/D16)*100</f>
        <v>9.072744621882222</v>
      </c>
      <c r="I16" s="15"/>
    </row>
    <row r="17" spans="1:9" ht="19.5" customHeight="1">
      <c r="A17" s="45" t="s">
        <v>8</v>
      </c>
      <c r="B17" s="46"/>
      <c r="C17" s="9">
        <v>780600</v>
      </c>
      <c r="D17" s="9">
        <v>3473619.54</v>
      </c>
      <c r="E17" s="9">
        <v>1265182.92</v>
      </c>
      <c r="F17" s="15">
        <f t="shared" si="0"/>
        <v>36.42261063513018</v>
      </c>
      <c r="G17" s="9">
        <v>315152.63</v>
      </c>
      <c r="H17" s="15">
        <f>(G17/D17)*100</f>
        <v>9.072744621882222</v>
      </c>
      <c r="I17" s="9"/>
    </row>
    <row r="18" spans="1:9" ht="19.5" customHeight="1">
      <c r="A18" s="45" t="s">
        <v>13</v>
      </c>
      <c r="B18" s="46"/>
      <c r="C18" s="9">
        <v>0</v>
      </c>
      <c r="D18" s="9">
        <v>0</v>
      </c>
      <c r="E18" s="9">
        <v>0</v>
      </c>
      <c r="F18" s="15"/>
      <c r="G18" s="9">
        <v>0</v>
      </c>
      <c r="H18" s="15"/>
      <c r="I18" s="9"/>
    </row>
    <row r="19" spans="1:9" ht="19.5" customHeight="1">
      <c r="A19" s="45" t="s">
        <v>67</v>
      </c>
      <c r="B19" s="46"/>
      <c r="C19" s="9">
        <v>0</v>
      </c>
      <c r="D19" s="9">
        <v>0</v>
      </c>
      <c r="E19" s="9">
        <v>0</v>
      </c>
      <c r="F19" s="15"/>
      <c r="G19" s="9">
        <v>0</v>
      </c>
      <c r="H19" s="15"/>
      <c r="I19" s="9"/>
    </row>
    <row r="20" spans="1:9" ht="28.5" customHeight="1">
      <c r="A20" s="35" t="s">
        <v>68</v>
      </c>
      <c r="B20" s="36"/>
      <c r="C20" s="25">
        <f>SUM(C16,C12)</f>
        <v>114026805</v>
      </c>
      <c r="D20" s="25">
        <f>SUM(D12,D16)</f>
        <v>122901919.48</v>
      </c>
      <c r="E20" s="14">
        <f>SUM(E16,E12)</f>
        <v>83062713.72</v>
      </c>
      <c r="F20" s="15">
        <f t="shared" si="0"/>
        <v>67.58455365989374</v>
      </c>
      <c r="G20" s="14">
        <f>SUM(G16,G12)</f>
        <v>57215302.6</v>
      </c>
      <c r="H20" s="15">
        <f>(G20/D20)*100</f>
        <v>46.55362816307415</v>
      </c>
      <c r="I20" s="25"/>
    </row>
    <row r="21" spans="1:6" ht="12.75" customHeight="1" thickBot="1">
      <c r="A21" s="23"/>
      <c r="B21" s="24"/>
      <c r="C21" s="25"/>
      <c r="D21" s="25"/>
      <c r="E21" s="14"/>
      <c r="F21" s="15"/>
    </row>
    <row r="22" spans="1:9" ht="19.5" customHeight="1" thickTop="1">
      <c r="A22" s="75" t="s">
        <v>76</v>
      </c>
      <c r="B22" s="37"/>
      <c r="C22" s="37" t="s">
        <v>69</v>
      </c>
      <c r="D22" s="39" t="s">
        <v>77</v>
      </c>
      <c r="E22" s="41" t="s">
        <v>10</v>
      </c>
      <c r="F22" s="42"/>
      <c r="G22" s="41" t="s">
        <v>1</v>
      </c>
      <c r="H22" s="42"/>
      <c r="I22" s="39" t="s">
        <v>75</v>
      </c>
    </row>
    <row r="23" spans="1:9" ht="19.5" customHeight="1">
      <c r="A23" s="51"/>
      <c r="B23" s="38"/>
      <c r="C23" s="38"/>
      <c r="D23" s="40"/>
      <c r="E23" s="19" t="s">
        <v>78</v>
      </c>
      <c r="F23" s="19" t="s">
        <v>79</v>
      </c>
      <c r="G23" s="19" t="s">
        <v>80</v>
      </c>
      <c r="H23" s="19" t="s">
        <v>81</v>
      </c>
      <c r="I23" s="40"/>
    </row>
    <row r="24" spans="1:9" ht="19.5" customHeight="1">
      <c r="A24" s="47" t="s">
        <v>82</v>
      </c>
      <c r="B24" s="48"/>
      <c r="C24" s="15"/>
      <c r="D24" s="15"/>
      <c r="E24" s="15"/>
      <c r="F24" s="15"/>
      <c r="G24" s="15"/>
      <c r="H24" s="15"/>
      <c r="I24" s="15"/>
    </row>
    <row r="25" spans="1:9" ht="27" customHeight="1">
      <c r="A25" s="35" t="s">
        <v>83</v>
      </c>
      <c r="B25" s="36"/>
      <c r="C25" s="9"/>
      <c r="D25" s="9"/>
      <c r="E25" s="9"/>
      <c r="F25" s="15"/>
      <c r="G25" s="9"/>
      <c r="H25" s="15"/>
      <c r="I25" s="9"/>
    </row>
    <row r="26" spans="1:9" ht="27" customHeight="1">
      <c r="A26" s="35" t="s">
        <v>84</v>
      </c>
      <c r="B26" s="36"/>
      <c r="C26" s="28">
        <f>SUM(C27)</f>
        <v>16970260</v>
      </c>
      <c r="D26" s="28">
        <f>SUM(D27)</f>
        <v>25488679.48</v>
      </c>
      <c r="E26" s="28">
        <f>SUM(E27:E29)</f>
        <v>16340209.98</v>
      </c>
      <c r="F26" s="15">
        <f>F27</f>
        <v>19.67</v>
      </c>
      <c r="G26" s="28">
        <f>SUM(G27:G29)</f>
        <v>8561842.86</v>
      </c>
      <c r="H26" s="15">
        <f>H27</f>
        <v>14.96</v>
      </c>
      <c r="I26" s="9"/>
    </row>
    <row r="27" spans="1:9" ht="19.5" customHeight="1">
      <c r="A27" s="45" t="s">
        <v>85</v>
      </c>
      <c r="B27" s="46"/>
      <c r="C27" s="9">
        <v>16970260</v>
      </c>
      <c r="D27" s="9">
        <v>25488679.48</v>
      </c>
      <c r="E27" s="9">
        <v>16340209.98</v>
      </c>
      <c r="F27" s="15">
        <v>19.67</v>
      </c>
      <c r="G27" s="9">
        <v>8561842.86</v>
      </c>
      <c r="H27" s="15">
        <v>14.96</v>
      </c>
      <c r="I27" s="9"/>
    </row>
    <row r="28" spans="1:9" ht="19.5" customHeight="1">
      <c r="A28" s="45" t="s">
        <v>86</v>
      </c>
      <c r="B28" s="46"/>
      <c r="C28" s="9"/>
      <c r="D28" s="9"/>
      <c r="E28" s="9"/>
      <c r="F28" s="15"/>
      <c r="G28" s="9"/>
      <c r="H28" s="15"/>
      <c r="I28" s="9"/>
    </row>
    <row r="29" spans="1:9" ht="19.5" customHeight="1">
      <c r="A29" s="20" t="s">
        <v>87</v>
      </c>
      <c r="B29" s="21"/>
      <c r="C29" s="9"/>
      <c r="D29" s="9"/>
      <c r="E29" s="9"/>
      <c r="F29" s="15"/>
      <c r="G29" s="9"/>
      <c r="H29" s="15"/>
      <c r="I29" s="9"/>
    </row>
    <row r="30" spans="1:9" ht="19.5" customHeight="1">
      <c r="A30" s="47" t="s">
        <v>88</v>
      </c>
      <c r="B30" s="48"/>
      <c r="C30" s="15"/>
      <c r="D30" s="15"/>
      <c r="E30" s="15">
        <v>0</v>
      </c>
      <c r="F30" s="15"/>
      <c r="G30" s="15"/>
      <c r="H30" s="15"/>
      <c r="I30" s="15"/>
    </row>
    <row r="31" spans="1:9" ht="39.75" customHeight="1">
      <c r="A31" s="73" t="s">
        <v>89</v>
      </c>
      <c r="B31" s="74"/>
      <c r="C31" s="9"/>
      <c r="D31" s="9"/>
      <c r="E31" s="9"/>
      <c r="F31" s="15"/>
      <c r="G31" s="9">
        <v>0</v>
      </c>
      <c r="H31" s="15"/>
      <c r="I31" s="9"/>
    </row>
    <row r="32" spans="1:9" ht="39.75" customHeight="1">
      <c r="A32" s="73" t="s">
        <v>91</v>
      </c>
      <c r="B32" s="74"/>
      <c r="C32" s="9"/>
      <c r="D32" s="9"/>
      <c r="E32" s="9"/>
      <c r="F32" s="15"/>
      <c r="G32" s="9"/>
      <c r="H32" s="15"/>
      <c r="I32" s="9"/>
    </row>
    <row r="33" spans="1:9" ht="39" customHeight="1">
      <c r="A33" s="73" t="s">
        <v>90</v>
      </c>
      <c r="B33" s="74"/>
      <c r="C33" s="9"/>
      <c r="D33" s="9"/>
      <c r="E33" s="9">
        <v>0</v>
      </c>
      <c r="F33" s="15"/>
      <c r="G33" s="9">
        <v>0</v>
      </c>
      <c r="H33" s="15"/>
      <c r="I33" s="9"/>
    </row>
    <row r="34" spans="1:9" ht="22.5" customHeight="1">
      <c r="A34" s="35" t="s">
        <v>92</v>
      </c>
      <c r="B34" s="36"/>
      <c r="C34" s="14">
        <f>SUM(C30,C26)</f>
        <v>16970260</v>
      </c>
      <c r="D34" s="14">
        <f>SUM(D30,D26)</f>
        <v>25488679.48</v>
      </c>
      <c r="E34" s="14">
        <f>SUM(E30,E26)</f>
        <v>16340209.98</v>
      </c>
      <c r="F34" s="15">
        <v>19.67</v>
      </c>
      <c r="G34" s="14">
        <f>SUM(G26)</f>
        <v>8561842.86</v>
      </c>
      <c r="H34" s="15">
        <f>H26</f>
        <v>14.96</v>
      </c>
      <c r="I34" s="25"/>
    </row>
    <row r="35" spans="1:6" ht="10.5" customHeight="1">
      <c r="A35" s="23"/>
      <c r="B35" s="24"/>
      <c r="C35" s="25"/>
      <c r="D35" s="25"/>
      <c r="E35" s="14"/>
      <c r="F35" s="15"/>
    </row>
    <row r="36" spans="1:9" ht="23.25" customHeight="1">
      <c r="A36" s="35" t="s">
        <v>93</v>
      </c>
      <c r="B36" s="36"/>
      <c r="C36" s="25">
        <f>C20-C34</f>
        <v>97056545</v>
      </c>
      <c r="D36" s="25">
        <f>D20-D34</f>
        <v>97413240</v>
      </c>
      <c r="E36" s="25">
        <f>E20-E34</f>
        <v>66722503.739999995</v>
      </c>
      <c r="F36" s="15"/>
      <c r="G36" s="25">
        <f>G20-G34</f>
        <v>48653459.74</v>
      </c>
      <c r="H36" s="15"/>
      <c r="I36" s="25"/>
    </row>
    <row r="37" spans="1:6" ht="10.5" customHeight="1">
      <c r="A37" s="23"/>
      <c r="B37" s="24"/>
      <c r="C37" s="25"/>
      <c r="D37" s="25"/>
      <c r="E37" s="14"/>
      <c r="F37" s="15"/>
    </row>
    <row r="38" spans="1:9" ht="24" customHeight="1">
      <c r="A38" s="70" t="s">
        <v>94</v>
      </c>
      <c r="B38" s="71"/>
      <c r="C38" s="71"/>
      <c r="D38" s="71"/>
      <c r="E38" s="71"/>
      <c r="F38" s="72"/>
      <c r="G38" s="76">
        <v>24.33</v>
      </c>
      <c r="H38" s="77"/>
      <c r="I38" s="78"/>
    </row>
    <row r="39" spans="1:6" ht="15" customHeight="1">
      <c r="A39" s="23"/>
      <c r="B39" s="24"/>
      <c r="C39" s="25"/>
      <c r="D39" s="25"/>
      <c r="E39" s="14"/>
      <c r="F39" s="15"/>
    </row>
    <row r="40" spans="1:9" ht="24" customHeight="1">
      <c r="A40" s="70" t="s">
        <v>95</v>
      </c>
      <c r="B40" s="71"/>
      <c r="C40" s="71"/>
      <c r="D40" s="71"/>
      <c r="E40" s="71"/>
      <c r="F40" s="72"/>
      <c r="G40" s="76">
        <v>18653838.69</v>
      </c>
      <c r="H40" s="77"/>
      <c r="I40" s="78"/>
    </row>
    <row r="41" spans="1:6" ht="28.5" customHeight="1">
      <c r="A41" s="23"/>
      <c r="B41" s="24"/>
      <c r="C41" s="25"/>
      <c r="D41" s="25"/>
      <c r="E41" s="14"/>
      <c r="F41" s="15"/>
    </row>
    <row r="42" spans="1:6" ht="28.5" customHeight="1">
      <c r="A42" s="23"/>
      <c r="B42" s="24"/>
      <c r="C42" s="25"/>
      <c r="D42" s="25"/>
      <c r="E42" s="14"/>
      <c r="F42" s="15"/>
    </row>
    <row r="43" spans="1:7" s="33" customFormat="1" ht="12.75">
      <c r="A43" s="34" t="s">
        <v>2</v>
      </c>
      <c r="B43" s="56" t="s">
        <v>3</v>
      </c>
      <c r="C43" s="56"/>
      <c r="D43" s="56" t="s">
        <v>140</v>
      </c>
      <c r="E43" s="56"/>
      <c r="G43" s="34" t="s">
        <v>141</v>
      </c>
    </row>
    <row r="44" spans="1:7" s="33" customFormat="1" ht="12.75">
      <c r="A44" s="34" t="s">
        <v>4</v>
      </c>
      <c r="B44" s="56" t="s">
        <v>131</v>
      </c>
      <c r="C44" s="56"/>
      <c r="D44" s="56" t="s">
        <v>132</v>
      </c>
      <c r="E44" s="56"/>
      <c r="G44" s="34" t="s">
        <v>142</v>
      </c>
    </row>
    <row r="45" spans="1:3" s="33" customFormat="1" ht="12.75">
      <c r="A45" s="34" t="s">
        <v>6</v>
      </c>
      <c r="B45" s="56" t="s">
        <v>7</v>
      </c>
      <c r="C45" s="56"/>
    </row>
    <row r="46" ht="19.5" customHeight="1"/>
    <row r="47" ht="19.5" customHeight="1"/>
    <row r="48" ht="19.5" customHeight="1"/>
  </sheetData>
  <sheetProtection selectLockedCells="1"/>
  <mergeCells count="43">
    <mergeCell ref="G38:I38"/>
    <mergeCell ref="A40:F40"/>
    <mergeCell ref="G40:I40"/>
    <mergeCell ref="B43:C43"/>
    <mergeCell ref="D43:E43"/>
    <mergeCell ref="A20:B20"/>
    <mergeCell ref="A24:B24"/>
    <mergeCell ref="A25:B25"/>
    <mergeCell ref="A22:B23"/>
    <mergeCell ref="A2:F2"/>
    <mergeCell ref="A12:B12"/>
    <mergeCell ref="A10:B11"/>
    <mergeCell ref="A1:I1"/>
    <mergeCell ref="A19:B19"/>
    <mergeCell ref="C10:C11"/>
    <mergeCell ref="D10:D11"/>
    <mergeCell ref="E10:F10"/>
    <mergeCell ref="A13:B13"/>
    <mergeCell ref="A14:B14"/>
    <mergeCell ref="A15:B15"/>
    <mergeCell ref="A16:B16"/>
    <mergeCell ref="A17:B17"/>
    <mergeCell ref="A18:B18"/>
    <mergeCell ref="D22:D23"/>
    <mergeCell ref="E22:F22"/>
    <mergeCell ref="A30:B30"/>
    <mergeCell ref="A27:B27"/>
    <mergeCell ref="A28:B28"/>
    <mergeCell ref="C22:C23"/>
    <mergeCell ref="A31:B31"/>
    <mergeCell ref="A33:B33"/>
    <mergeCell ref="A26:B26"/>
    <mergeCell ref="A32:B32"/>
    <mergeCell ref="B45:C45"/>
    <mergeCell ref="G10:H10"/>
    <mergeCell ref="I10:I11"/>
    <mergeCell ref="G22:H22"/>
    <mergeCell ref="I22:I23"/>
    <mergeCell ref="A34:B34"/>
    <mergeCell ref="A36:B36"/>
    <mergeCell ref="A38:F38"/>
    <mergeCell ref="B44:C44"/>
    <mergeCell ref="D44:E44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showGridLines="0" tabSelected="1" workbookViewId="0" topLeftCell="A1">
      <selection activeCell="H47" sqref="H47"/>
    </sheetView>
  </sheetViews>
  <sheetFormatPr defaultColWidth="9.140625" defaultRowHeight="12.75"/>
  <cols>
    <col min="1" max="1" width="50.7109375" style="1" customWidth="1"/>
    <col min="2" max="2" width="22.57421875" style="1" customWidth="1"/>
    <col min="3" max="3" width="17.8515625" style="1" customWidth="1"/>
    <col min="4" max="6" width="18.7109375" style="1" customWidth="1"/>
    <col min="7" max="7" width="17.57421875" style="1" customWidth="1"/>
    <col min="8" max="10" width="16.7109375" style="1" customWidth="1"/>
    <col min="11" max="16384" width="9.140625" style="1" customWidth="1"/>
  </cols>
  <sheetData>
    <row r="1" spans="1:9" ht="20.25">
      <c r="A1" s="43" t="s">
        <v>21</v>
      </c>
      <c r="B1" s="43"/>
      <c r="C1" s="43"/>
      <c r="D1" s="43"/>
      <c r="E1" s="43"/>
      <c r="F1" s="43"/>
      <c r="G1" s="43"/>
      <c r="H1" s="43"/>
      <c r="I1" s="43"/>
    </row>
    <row r="2" spans="1:6" ht="18">
      <c r="A2" s="49"/>
      <c r="B2" s="49"/>
      <c r="C2" s="49"/>
      <c r="D2" s="49"/>
      <c r="E2" s="49"/>
      <c r="F2" s="49"/>
    </row>
    <row r="3" spans="1:6" ht="18">
      <c r="A3" s="6" t="s">
        <v>0</v>
      </c>
      <c r="B3" s="4"/>
      <c r="C3" s="4"/>
      <c r="D3" s="5"/>
      <c r="E3" s="5"/>
      <c r="F3" s="5"/>
    </row>
    <row r="4" spans="1:6" ht="18">
      <c r="A4" s="6" t="s">
        <v>22</v>
      </c>
      <c r="B4" s="4"/>
      <c r="C4" s="4"/>
      <c r="D4" s="5"/>
      <c r="E4" s="5"/>
      <c r="F4" s="5"/>
    </row>
    <row r="5" spans="1:6" ht="18">
      <c r="A5" s="6" t="s">
        <v>23</v>
      </c>
      <c r="B5" s="4"/>
      <c r="C5" s="4"/>
      <c r="D5" s="5"/>
      <c r="E5" s="5"/>
      <c r="F5" s="5"/>
    </row>
    <row r="6" spans="1:6" ht="18">
      <c r="A6" s="6" t="s">
        <v>24</v>
      </c>
      <c r="B6" s="4"/>
      <c r="C6" s="4"/>
      <c r="D6" s="5"/>
      <c r="E6" s="5"/>
      <c r="F6" s="5"/>
    </row>
    <row r="7" spans="1:6" ht="18">
      <c r="A7" s="6" t="s">
        <v>139</v>
      </c>
      <c r="B7" s="4"/>
      <c r="C7" s="4"/>
      <c r="D7" s="5"/>
      <c r="E7" s="5"/>
      <c r="F7" s="5"/>
    </row>
    <row r="8" spans="1:6" ht="18.75" thickBot="1">
      <c r="A8" s="6"/>
      <c r="B8" s="4"/>
      <c r="C8" s="4"/>
      <c r="D8" s="5"/>
      <c r="E8" s="5"/>
      <c r="F8" s="5"/>
    </row>
    <row r="9" spans="1:8" ht="19.5" customHeight="1" thickTop="1">
      <c r="A9" s="75" t="s">
        <v>96</v>
      </c>
      <c r="B9" s="37"/>
      <c r="C9" s="37" t="s">
        <v>97</v>
      </c>
      <c r="D9" s="39" t="s">
        <v>98</v>
      </c>
      <c r="E9" s="79" t="s">
        <v>99</v>
      </c>
      <c r="F9" s="81" t="s">
        <v>100</v>
      </c>
      <c r="G9" s="79" t="s">
        <v>101</v>
      </c>
      <c r="H9" s="81"/>
    </row>
    <row r="10" spans="1:8" ht="19.5" customHeight="1">
      <c r="A10" s="51"/>
      <c r="B10" s="38"/>
      <c r="C10" s="38"/>
      <c r="D10" s="40"/>
      <c r="E10" s="80"/>
      <c r="F10" s="82"/>
      <c r="G10" s="80"/>
      <c r="H10" s="82"/>
    </row>
    <row r="11" spans="1:8" ht="19.5" customHeight="1">
      <c r="A11" s="45" t="s">
        <v>133</v>
      </c>
      <c r="B11" s="46"/>
      <c r="C11" s="9"/>
      <c r="D11" s="9"/>
      <c r="E11" s="9"/>
      <c r="F11" s="15"/>
      <c r="G11" s="9"/>
      <c r="H11" s="15"/>
    </row>
    <row r="12" spans="1:8" ht="19.5" customHeight="1">
      <c r="A12" s="45" t="s">
        <v>102</v>
      </c>
      <c r="B12" s="46"/>
      <c r="C12" s="9">
        <v>1914819.06</v>
      </c>
      <c r="D12" s="9">
        <v>261173.12</v>
      </c>
      <c r="E12" s="9">
        <v>1647972.38</v>
      </c>
      <c r="F12" s="9">
        <v>5673.56</v>
      </c>
      <c r="G12" s="9"/>
      <c r="H12" s="15"/>
    </row>
    <row r="13" spans="1:8" ht="19.5" customHeight="1">
      <c r="A13" s="45" t="s">
        <v>103</v>
      </c>
      <c r="B13" s="46"/>
      <c r="G13" s="9"/>
      <c r="H13" s="15"/>
    </row>
    <row r="14" spans="1:8" ht="19.5" customHeight="1">
      <c r="A14" s="45" t="s">
        <v>134</v>
      </c>
      <c r="B14" s="46"/>
      <c r="C14" s="9">
        <v>0</v>
      </c>
      <c r="D14" s="9">
        <v>0</v>
      </c>
      <c r="E14" s="9"/>
      <c r="F14" s="15">
        <v>0</v>
      </c>
      <c r="G14" s="9"/>
      <c r="H14" s="15"/>
    </row>
    <row r="15" spans="1:8" ht="28.5" customHeight="1">
      <c r="A15" s="35" t="s">
        <v>104</v>
      </c>
      <c r="B15" s="36"/>
      <c r="C15" s="25">
        <f>SUM(C11:C14)</f>
        <v>1914819.06</v>
      </c>
      <c r="D15" s="25">
        <f>SUM(D11:D14)</f>
        <v>261173.12</v>
      </c>
      <c r="E15" s="25">
        <f>SUM(E11:E14)</f>
        <v>1647972.38</v>
      </c>
      <c r="F15" s="25">
        <f>SUM(F11:F14)</f>
        <v>5673.56</v>
      </c>
      <c r="G15" s="14"/>
      <c r="H15" s="15"/>
    </row>
    <row r="16" spans="1:6" ht="10.5" customHeight="1">
      <c r="A16" s="23"/>
      <c r="B16" s="24"/>
      <c r="C16" s="25"/>
      <c r="D16" s="25"/>
      <c r="E16" s="14"/>
      <c r="F16" s="15"/>
    </row>
    <row r="17" spans="1:8" ht="17.25" customHeight="1">
      <c r="A17" s="29"/>
      <c r="B17" s="32"/>
      <c r="C17" s="85" t="s">
        <v>114</v>
      </c>
      <c r="D17" s="85"/>
      <c r="E17" s="85"/>
      <c r="F17" s="85"/>
      <c r="G17" s="85"/>
      <c r="H17" s="82"/>
    </row>
    <row r="18" spans="1:8" ht="31.5" customHeight="1">
      <c r="A18" s="83" t="s">
        <v>105</v>
      </c>
      <c r="B18" s="84"/>
      <c r="C18" s="80" t="s">
        <v>106</v>
      </c>
      <c r="D18" s="82"/>
      <c r="E18" s="86" t="s">
        <v>111</v>
      </c>
      <c r="F18" s="84"/>
      <c r="G18" s="80" t="s">
        <v>107</v>
      </c>
      <c r="H18" s="82"/>
    </row>
    <row r="19" spans="1:8" ht="19.5" customHeight="1">
      <c r="A19" s="45" t="s">
        <v>135</v>
      </c>
      <c r="B19" s="46"/>
      <c r="C19" s="9"/>
      <c r="D19" s="9"/>
      <c r="E19" s="9"/>
      <c r="F19" s="15"/>
      <c r="G19" s="9"/>
      <c r="H19" s="15"/>
    </row>
    <row r="20" spans="1:8" ht="19.5" customHeight="1">
      <c r="A20" s="45" t="s">
        <v>108</v>
      </c>
      <c r="B20" s="46"/>
      <c r="C20" s="9"/>
      <c r="D20" s="9"/>
      <c r="E20" s="9"/>
      <c r="F20" s="15"/>
      <c r="G20" s="9"/>
      <c r="H20" s="15"/>
    </row>
    <row r="21" spans="1:8" ht="19.5" customHeight="1">
      <c r="A21" s="45" t="s">
        <v>109</v>
      </c>
      <c r="B21" s="46"/>
      <c r="C21" s="9"/>
      <c r="D21" s="9"/>
      <c r="E21" s="9"/>
      <c r="F21" s="9"/>
      <c r="G21" s="9"/>
      <c r="H21" s="15"/>
    </row>
    <row r="22" spans="1:8" ht="19.5" customHeight="1">
      <c r="A22" s="45" t="s">
        <v>136</v>
      </c>
      <c r="B22" s="46"/>
      <c r="C22" s="9"/>
      <c r="D22" s="9"/>
      <c r="E22" s="9"/>
      <c r="F22" s="15"/>
      <c r="G22" s="9"/>
      <c r="H22" s="15"/>
    </row>
    <row r="23" spans="1:8" ht="28.5" customHeight="1">
      <c r="A23" s="35" t="s">
        <v>110</v>
      </c>
      <c r="B23" s="36"/>
      <c r="C23" s="25"/>
      <c r="D23" s="25"/>
      <c r="E23" s="25"/>
      <c r="F23" s="25"/>
      <c r="G23" s="14"/>
      <c r="H23" s="15"/>
    </row>
    <row r="25" spans="1:8" ht="17.25" customHeight="1">
      <c r="A25" s="29"/>
      <c r="B25" s="32"/>
      <c r="C25" s="85" t="s">
        <v>115</v>
      </c>
      <c r="D25" s="85"/>
      <c r="E25" s="85"/>
      <c r="F25" s="85"/>
      <c r="G25" s="85"/>
      <c r="H25" s="82"/>
    </row>
    <row r="26" spans="1:8" ht="38.25" customHeight="1">
      <c r="A26" s="83" t="s">
        <v>112</v>
      </c>
      <c r="B26" s="84"/>
      <c r="C26" s="80" t="s">
        <v>106</v>
      </c>
      <c r="D26" s="82"/>
      <c r="E26" s="86" t="s">
        <v>113</v>
      </c>
      <c r="F26" s="84"/>
      <c r="G26" s="80" t="s">
        <v>107</v>
      </c>
      <c r="H26" s="82"/>
    </row>
    <row r="27" spans="1:8" ht="19.5" customHeight="1">
      <c r="A27" s="45" t="s">
        <v>137</v>
      </c>
      <c r="B27" s="46"/>
      <c r="C27" s="9"/>
      <c r="D27" s="9"/>
      <c r="E27" s="9"/>
      <c r="F27" s="15"/>
      <c r="G27" s="9"/>
      <c r="H27" s="15"/>
    </row>
    <row r="28" spans="1:8" ht="19.5" customHeight="1">
      <c r="A28" s="45" t="s">
        <v>116</v>
      </c>
      <c r="B28" s="46"/>
      <c r="C28" s="9"/>
      <c r="D28" s="9"/>
      <c r="E28" s="9"/>
      <c r="F28" s="15"/>
      <c r="G28" s="9"/>
      <c r="H28" s="15"/>
    </row>
    <row r="29" spans="1:8" ht="19.5" customHeight="1">
      <c r="A29" s="45" t="s">
        <v>138</v>
      </c>
      <c r="B29" s="46"/>
      <c r="C29" s="9"/>
      <c r="D29" s="9"/>
      <c r="E29" s="9"/>
      <c r="F29" s="15"/>
      <c r="G29" s="9"/>
      <c r="H29" s="15"/>
    </row>
    <row r="30" spans="1:8" ht="28.5" customHeight="1">
      <c r="A30" s="35" t="s">
        <v>117</v>
      </c>
      <c r="B30" s="36"/>
      <c r="C30" s="25"/>
      <c r="D30" s="25"/>
      <c r="E30" s="25"/>
      <c r="F30" s="25"/>
      <c r="G30" s="14"/>
      <c r="H30" s="15"/>
    </row>
    <row r="31" ht="13.5" thickBot="1"/>
    <row r="32" spans="1:9" ht="19.5" customHeight="1" thickTop="1">
      <c r="A32" s="75" t="s">
        <v>118</v>
      </c>
      <c r="B32" s="37"/>
      <c r="C32" s="37" t="s">
        <v>69</v>
      </c>
      <c r="D32" s="39" t="s">
        <v>77</v>
      </c>
      <c r="E32" s="41" t="s">
        <v>10</v>
      </c>
      <c r="F32" s="42"/>
      <c r="G32" s="41" t="s">
        <v>1</v>
      </c>
      <c r="H32" s="42"/>
      <c r="I32" s="39" t="s">
        <v>75</v>
      </c>
    </row>
    <row r="33" spans="1:9" ht="19.5" customHeight="1">
      <c r="A33" s="51"/>
      <c r="B33" s="38"/>
      <c r="C33" s="38"/>
      <c r="D33" s="40"/>
      <c r="E33" s="19" t="s">
        <v>119</v>
      </c>
      <c r="F33" s="19" t="s">
        <v>120</v>
      </c>
      <c r="G33" s="19" t="s">
        <v>121</v>
      </c>
      <c r="H33" s="19" t="s">
        <v>122</v>
      </c>
      <c r="I33" s="40"/>
    </row>
    <row r="34" spans="1:9" ht="19.5" customHeight="1">
      <c r="A34" s="45" t="s">
        <v>123</v>
      </c>
      <c r="B34" s="46"/>
      <c r="C34" s="9">
        <v>64563515</v>
      </c>
      <c r="D34" s="9">
        <v>71161260.032</v>
      </c>
      <c r="E34" s="9">
        <v>35470922.68</v>
      </c>
      <c r="F34" s="15">
        <f>(E34/$E$41)*100</f>
        <v>42.70378499740641</v>
      </c>
      <c r="G34" s="9">
        <v>30292572.82</v>
      </c>
      <c r="H34" s="15">
        <f>(G34/$G$41)*100</f>
        <v>52.944879155458665</v>
      </c>
      <c r="I34" s="9"/>
    </row>
    <row r="35" spans="1:9" ht="19.5" customHeight="1">
      <c r="A35" s="45" t="s">
        <v>124</v>
      </c>
      <c r="B35" s="46"/>
      <c r="C35" s="9">
        <v>44946000</v>
      </c>
      <c r="D35" s="9">
        <v>46527637.02</v>
      </c>
      <c r="E35" s="9">
        <v>44984192.28</v>
      </c>
      <c r="F35" s="15">
        <f aca="true" t="shared" si="0" ref="F35:F41">(E35/$E$41)*100</f>
        <v>54.15690177380831</v>
      </c>
      <c r="G35" s="9">
        <v>24863625.49</v>
      </c>
      <c r="H35" s="15">
        <f aca="true" t="shared" si="1" ref="H35:H41">(G35/$G$41)*100</f>
        <v>43.4562509680758</v>
      </c>
      <c r="I35" s="9"/>
    </row>
    <row r="36" spans="1:9" ht="19.5" customHeight="1">
      <c r="A36" s="45" t="s">
        <v>125</v>
      </c>
      <c r="B36" s="46"/>
      <c r="C36" s="9">
        <v>0</v>
      </c>
      <c r="D36" s="9">
        <v>0</v>
      </c>
      <c r="E36" s="9">
        <v>0</v>
      </c>
      <c r="F36" s="15">
        <f t="shared" si="0"/>
        <v>0</v>
      </c>
      <c r="G36" s="9">
        <v>0</v>
      </c>
      <c r="H36" s="15">
        <f t="shared" si="1"/>
        <v>0</v>
      </c>
      <c r="I36" s="9"/>
    </row>
    <row r="37" spans="1:9" ht="19.5" customHeight="1">
      <c r="A37" s="45" t="s">
        <v>126</v>
      </c>
      <c r="B37" s="46"/>
      <c r="C37" s="9">
        <v>2206830</v>
      </c>
      <c r="D37" s="9">
        <v>2365642.05</v>
      </c>
      <c r="E37" s="9">
        <v>1019586.39</v>
      </c>
      <c r="F37" s="15">
        <f t="shared" si="0"/>
        <v>1.227489861981841</v>
      </c>
      <c r="G37" s="9">
        <v>961203.56</v>
      </c>
      <c r="H37" s="15">
        <f t="shared" si="1"/>
        <v>1.679976363526215</v>
      </c>
      <c r="I37" s="9"/>
    </row>
    <row r="38" spans="1:9" ht="19.5" customHeight="1">
      <c r="A38" s="45" t="s">
        <v>127</v>
      </c>
      <c r="B38" s="46"/>
      <c r="C38" s="9">
        <v>1865460</v>
      </c>
      <c r="D38" s="9">
        <v>2402380.38</v>
      </c>
      <c r="E38" s="9">
        <v>1309223.34</v>
      </c>
      <c r="F38" s="15">
        <f t="shared" si="0"/>
        <v>1.5761865720078956</v>
      </c>
      <c r="G38" s="9">
        <v>892755.57</v>
      </c>
      <c r="H38" s="15">
        <f t="shared" si="1"/>
        <v>1.5603440503345338</v>
      </c>
      <c r="I38" s="9"/>
    </row>
    <row r="39" spans="1:9" ht="19.5" customHeight="1">
      <c r="A39" s="45" t="s">
        <v>128</v>
      </c>
      <c r="B39" s="46"/>
      <c r="C39" s="9">
        <v>445000</v>
      </c>
      <c r="D39" s="9">
        <v>445000</v>
      </c>
      <c r="E39" s="9">
        <v>278789.03</v>
      </c>
      <c r="F39" s="15">
        <f t="shared" si="0"/>
        <v>0.3356367947955361</v>
      </c>
      <c r="G39" s="9">
        <v>205145.16</v>
      </c>
      <c r="H39" s="15">
        <f t="shared" si="1"/>
        <v>0.3585494626047822</v>
      </c>
      <c r="I39" s="9"/>
    </row>
    <row r="40" spans="1:9" ht="19.5" customHeight="1">
      <c r="A40" s="30" t="s">
        <v>129</v>
      </c>
      <c r="B40" s="31"/>
      <c r="C40" s="9">
        <v>0</v>
      </c>
      <c r="D40" s="9">
        <v>0</v>
      </c>
      <c r="E40" s="9">
        <v>0</v>
      </c>
      <c r="F40" s="15">
        <f t="shared" si="0"/>
        <v>0</v>
      </c>
      <c r="G40" s="9">
        <v>0</v>
      </c>
      <c r="H40" s="15">
        <f t="shared" si="1"/>
        <v>0</v>
      </c>
      <c r="I40" s="9"/>
    </row>
    <row r="41" spans="1:9" ht="28.5" customHeight="1">
      <c r="A41" s="35" t="s">
        <v>130</v>
      </c>
      <c r="B41" s="36"/>
      <c r="C41" s="25">
        <f>SUM(C34:C40)</f>
        <v>114026805</v>
      </c>
      <c r="D41" s="25">
        <f>SUM(D34:D40)</f>
        <v>122901919.48200001</v>
      </c>
      <c r="E41" s="25">
        <f>SUM(E34:E40)</f>
        <v>83062713.72000001</v>
      </c>
      <c r="F41" s="15">
        <f t="shared" si="0"/>
        <v>100</v>
      </c>
      <c r="G41" s="25">
        <f>SUM(G34:G40)</f>
        <v>57215302.6</v>
      </c>
      <c r="H41" s="15">
        <f t="shared" si="1"/>
        <v>100</v>
      </c>
      <c r="I41" s="25"/>
    </row>
    <row r="45" spans="1:8" s="33" customFormat="1" ht="12.75">
      <c r="A45" s="34" t="s">
        <v>2</v>
      </c>
      <c r="B45" s="56" t="s">
        <v>3</v>
      </c>
      <c r="C45" s="56"/>
      <c r="E45" s="56" t="s">
        <v>140</v>
      </c>
      <c r="F45" s="56"/>
      <c r="H45" s="34" t="s">
        <v>141</v>
      </c>
    </row>
    <row r="46" spans="1:8" s="33" customFormat="1" ht="12.75">
      <c r="A46" s="34" t="s">
        <v>4</v>
      </c>
      <c r="B46" s="56" t="s">
        <v>131</v>
      </c>
      <c r="C46" s="56"/>
      <c r="E46" s="56" t="s">
        <v>132</v>
      </c>
      <c r="F46" s="56"/>
      <c r="H46" s="34" t="s">
        <v>142</v>
      </c>
    </row>
    <row r="47" spans="1:3" s="33" customFormat="1" ht="12.75">
      <c r="A47" s="34" t="s">
        <v>6</v>
      </c>
      <c r="B47" s="56" t="s">
        <v>7</v>
      </c>
      <c r="C47" s="56"/>
    </row>
  </sheetData>
  <sheetProtection selectLockedCells="1"/>
  <mergeCells count="50">
    <mergeCell ref="B47:C47"/>
    <mergeCell ref="A1:I1"/>
    <mergeCell ref="B45:C45"/>
    <mergeCell ref="E45:F45"/>
    <mergeCell ref="B46:C46"/>
    <mergeCell ref="E46:F46"/>
    <mergeCell ref="A37:B37"/>
    <mergeCell ref="A38:B38"/>
    <mergeCell ref="A39:B39"/>
    <mergeCell ref="A41:B41"/>
    <mergeCell ref="A18:B18"/>
    <mergeCell ref="C18:D18"/>
    <mergeCell ref="A27:B27"/>
    <mergeCell ref="A28:B28"/>
    <mergeCell ref="A26:B26"/>
    <mergeCell ref="C25:H25"/>
    <mergeCell ref="C26:D26"/>
    <mergeCell ref="E26:F26"/>
    <mergeCell ref="G26:H26"/>
    <mergeCell ref="E18:F18"/>
    <mergeCell ref="C32:C33"/>
    <mergeCell ref="D32:D33"/>
    <mergeCell ref="E32:F32"/>
    <mergeCell ref="A29:B29"/>
    <mergeCell ref="A30:B30"/>
    <mergeCell ref="G32:H32"/>
    <mergeCell ref="I32:I33"/>
    <mergeCell ref="E9:E10"/>
    <mergeCell ref="F9:F10"/>
    <mergeCell ref="G9:H10"/>
    <mergeCell ref="C17:H17"/>
    <mergeCell ref="G18:H18"/>
    <mergeCell ref="A12:B12"/>
    <mergeCell ref="A13:B13"/>
    <mergeCell ref="A14:B14"/>
    <mergeCell ref="A2:F2"/>
    <mergeCell ref="A9:B10"/>
    <mergeCell ref="C9:C10"/>
    <mergeCell ref="D9:D10"/>
    <mergeCell ref="A11:B11"/>
    <mergeCell ref="A36:B36"/>
    <mergeCell ref="A15:B15"/>
    <mergeCell ref="A19:B19"/>
    <mergeCell ref="A20:B20"/>
    <mergeCell ref="A34:B34"/>
    <mergeCell ref="A35:B35"/>
    <mergeCell ref="A22:B22"/>
    <mergeCell ref="A23:B23"/>
    <mergeCell ref="A21:B21"/>
    <mergeCell ref="A32:B33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2015-10-08T19:21:32Z</cp:lastPrinted>
  <dcterms:created xsi:type="dcterms:W3CDTF">2013-05-15T13:44:41Z</dcterms:created>
  <dcterms:modified xsi:type="dcterms:W3CDTF">2018-07-26T13:32:48Z</dcterms:modified>
  <cp:category/>
  <cp:version/>
  <cp:contentType/>
  <cp:contentStatus/>
</cp:coreProperties>
</file>