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1ºBimestre 2018" sheetId="1" r:id="rId1"/>
  </sheets>
  <definedNames>
    <definedName name="_xlnm.Print_Area" localSheetId="0">'RREO por Funcão-1ºBimestre 2018'!$A$1:$N$96</definedName>
    <definedName name="_xlnm.Print_Titles" localSheetId="0">'RREO por Funcão-1ºBimestre 2018'!$7:$8</definedName>
  </definedNames>
  <calcPr fullCalcOnLoad="1"/>
</workbook>
</file>

<file path=xl/sharedStrings.xml><?xml version="1.0" encoding="utf-8"?>
<sst xmlns="http://schemas.openxmlformats.org/spreadsheetml/2006/main" count="113" uniqueCount="104">
  <si>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</si>
  <si>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</si>
  <si>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</si>
  <si>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</si>
  <si>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</si>
  <si>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</si>
  <si>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</si>
  <si>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</si>
  <si>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</si>
  <si>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</si>
  <si>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</si>
  <si>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</si>
  <si>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</si>
  <si>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</si>
  <si>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</si>
  <si>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</si>
  <si>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</si>
  <si>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</si>
  <si>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</si>
  <si>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</si>
  <si>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</si>
  <si>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</si>
  <si>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</si>
  <si>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</si>
  <si>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</si>
  <si>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</si>
  <si>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</si>
  <si>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</si>
  <si>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</si>
  <si>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</si>
  <si>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</si>
  <si>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</si>
  <si>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</si>
  <si>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</si>
  <si>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</si>
  <si>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</si>
  <si>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</si>
  <si>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</si>
  <si>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</si>
  <si>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</si>
  <si>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</si>
  <si>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</si>
  <si>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</si>
  <si>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</si>
  <si>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</si>
  <si>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</si>
  <si>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</si>
  <si>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</si>
  <si>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</si>
  <si>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</si>
  <si>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</si>
  <si>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</si>
  <si>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</si>
  <si>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</si>
  <si>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</si>
  <si>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</si>
  <si>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</si>
  <si>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</si>
  <si>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</si>
  <si>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</si>
  <si>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</si>
  <si>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</si>
  <si>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</si>
  <si>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</si>
  <si>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</si>
  <si>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</si>
  <si>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</si>
  <si>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</si>
  <si>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</si>
  <si>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</si>
  <si>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</si>
  <si>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</si>
  <si>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</si>
  <si>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</si>
  <si>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</si>
  <si>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</si>
  <si>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</si>
  <si>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</si>
  <si>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</si>
  <si>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</si>
  <si>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</si>
  <si>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</si>
  <si>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</si>
  <si>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</si>
  <si>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</si>
  <si>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</si>
  <si>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</si>
  <si>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</si>
  <si>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</si>
  <si>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</si>
  <si>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</si>
  <si>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</si>
  <si>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</si>
  <si>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</si>
  <si>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</si>
  <si>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</si>
  <si>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</si>
  <si>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</si>
  <si>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</si>
  <si>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Fabiano Martins de Oliveira</t>
  </si>
  <si>
    <t>Saulo Pedroso de Souza</t>
  </si>
  <si>
    <t>1º BIMESTRE DE 2018</t>
  </si>
  <si>
    <t>Proteção e Benefícios ao Trabalhador</t>
  </si>
  <si>
    <t xml:space="preserve">SANEAMENTO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</si>
</sst>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3" fillId="0" borderId="0" xfId="49" applyFont="1" applyBorder="1" applyAlignment="1" applyProtection="1">
      <alignment/>
      <protection hidden="1"/>
    </xf>
    <xf numFmtId="0" fontId="24" fillId="0" borderId="0" xfId="49" applyFont="1" applyBorder="1" applyAlignment="1" applyProtection="1">
      <alignment/>
      <protection hidden="1"/>
    </xf>
    <xf numFmtId="39" fontId="24" fillId="0" borderId="0" xfId="49" applyNumberFormat="1" applyFont="1" applyBorder="1" applyAlignment="1" applyProtection="1">
      <alignment/>
      <protection hidden="1"/>
    </xf>
    <xf numFmtId="39" fontId="23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left" vertical="center"/>
      <protection hidden="1"/>
    </xf>
    <xf numFmtId="171" fontId="21" fillId="0" borderId="11" xfId="53" applyFont="1" applyBorder="1" applyAlignment="1" applyProtection="1">
      <alignment horizontal="right"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71" fontId="21" fillId="0" borderId="12" xfId="53" applyFont="1" applyBorder="1" applyAlignment="1" applyProtection="1">
      <alignment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171" fontId="22" fillId="23" borderId="14" xfId="53" applyFont="1" applyFill="1" applyBorder="1" applyAlignment="1" applyProtection="1">
      <alignment horizontal="right" vertical="center"/>
      <protection hidden="1"/>
    </xf>
    <xf numFmtId="171" fontId="22" fillId="23" borderId="15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39" fontId="26" fillId="14" borderId="16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2" xfId="49" applyNumberFormat="1" applyFont="1" applyFill="1" applyBorder="1" applyAlignment="1" applyProtection="1">
      <alignment horizontal="center" vertical="center"/>
      <protection hidden="1"/>
    </xf>
    <xf numFmtId="2" fontId="25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71" fontId="21" fillId="23" borderId="11" xfId="53" applyFont="1" applyFill="1" applyBorder="1" applyAlignment="1" applyProtection="1">
      <alignment vertical="center"/>
      <protection hidden="1"/>
    </xf>
    <xf numFmtId="171" fontId="22" fillId="23" borderId="11" xfId="53" applyFont="1" applyFill="1" applyBorder="1" applyAlignment="1" applyProtection="1">
      <alignment vertical="center"/>
      <protection hidden="1"/>
    </xf>
    <xf numFmtId="0" fontId="26" fillId="14" borderId="17" xfId="49" applyFont="1" applyFill="1" applyBorder="1" applyAlignment="1" applyProtection="1">
      <alignment horizontal="center" vertical="center"/>
      <protection hidden="1"/>
    </xf>
    <xf numFmtId="0" fontId="26" fillId="14" borderId="11" xfId="49" applyFont="1" applyFill="1" applyBorder="1" applyAlignment="1" applyProtection="1">
      <alignment horizontal="center" vertical="center"/>
      <protection hidden="1"/>
    </xf>
    <xf numFmtId="39" fontId="26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14" borderId="11" xfId="49" applyNumberFormat="1" applyFont="1" applyFill="1" applyBorder="1" applyAlignment="1" applyProtection="1">
      <alignment horizontal="center" vertical="center"/>
      <protection hidden="1"/>
    </xf>
    <xf numFmtId="10" fontId="22" fillId="23" borderId="11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1" xfId="53" applyNumberFormat="1" applyFont="1" applyBorder="1" applyAlignment="1" applyProtection="1">
      <alignment horizontal="right" vertical="center" indent="1"/>
      <protection hidden="1"/>
    </xf>
    <xf numFmtId="10" fontId="22" fillId="23" borderId="14" xfId="53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9" fontId="26" fillId="14" borderId="17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1" xfId="49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Alignment="1">
      <alignment horizontal="center" vertical="center"/>
    </xf>
    <xf numFmtId="39" fontId="26" fillId="14" borderId="17" xfId="49" applyNumberFormat="1" applyFont="1" applyFill="1" applyBorder="1" applyAlignment="1" applyProtection="1">
      <alignment horizontal="center" vertical="center"/>
      <protection hidden="1"/>
    </xf>
    <xf numFmtId="0" fontId="26" fillId="14" borderId="18" xfId="49" applyFont="1" applyFill="1" applyBorder="1" applyAlignment="1" applyProtection="1">
      <alignment horizontal="center" vertical="center" wrapText="1"/>
      <protection hidden="1"/>
    </xf>
    <xf numFmtId="0" fontId="26" fillId="14" borderId="10" xfId="49" applyFont="1" applyFill="1" applyBorder="1" applyAlignment="1" applyProtection="1">
      <alignment horizontal="center" vertical="center" wrapText="1"/>
      <protection hidden="1"/>
    </xf>
    <xf numFmtId="0" fontId="27" fillId="0" borderId="0" xfId="49" applyFont="1" applyBorder="1" applyAlignment="1" applyProtection="1">
      <alignment horizontal="center"/>
      <protection hidden="1"/>
    </xf>
    <xf numFmtId="0" fontId="23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0" fillId="0" borderId="19" xfId="49" applyFont="1" applyBorder="1" applyAlignment="1" applyProtection="1">
      <alignment horizontal="right"/>
      <protection hidden="1"/>
    </xf>
    <xf numFmtId="0" fontId="26" fillId="14" borderId="17" xfId="49" applyFont="1" applyFill="1" applyBorder="1" applyAlignment="1" applyProtection="1">
      <alignment horizontal="center" vertical="center" wrapText="1"/>
      <protection hidden="1"/>
    </xf>
    <xf numFmtId="0" fontId="26" fillId="14" borderId="11" xfId="49" applyFont="1" applyFill="1" applyBorder="1" applyAlignment="1" applyProtection="1">
      <alignment horizontal="center" vertical="center" wrapText="1"/>
      <protection hidden="1"/>
    </xf>
    <xf numFmtId="43" fontId="0" fillId="0" borderId="0" xfId="0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showGridLines="0" tabSelected="1" zoomScalePageLayoutView="0" workbookViewId="0" topLeftCell="A58">
      <selection activeCell="M86" sqref="M86"/>
    </sheetView>
  </sheetViews>
  <sheetFormatPr defaultColWidth="9.140625" defaultRowHeight="12.75"/>
  <cols>
    <col min="1" max="2" width="9.140625" style="1" customWidth="1"/>
    <col min="3" max="3" width="31.28125" style="1" customWidth="1"/>
    <col min="4" max="7" width="14.7109375" style="1" customWidth="1"/>
    <col min="8" max="8" width="10.7109375" style="28" customWidth="1"/>
    <col min="9" max="11" width="14.7109375" style="1" customWidth="1"/>
    <col min="12" max="12" width="10.7109375" style="1" customWidth="1"/>
    <col min="13" max="13" width="14.7109375" style="1" customWidth="1"/>
    <col min="14" max="14" width="16.7109375" style="1" customWidth="1"/>
    <col min="15" max="16384" width="9.140625" style="1" customWidth="1"/>
  </cols>
  <sheetData>
    <row r="1" spans="1:14" ht="20.25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8">
      <c r="A4" s="3" t="s">
        <v>60</v>
      </c>
      <c r="B4" s="4"/>
      <c r="C4" s="4"/>
      <c r="D4" s="5"/>
      <c r="E4" s="6"/>
      <c r="F4" s="7"/>
      <c r="G4" s="7"/>
      <c r="H4" s="27"/>
      <c r="I4" s="7"/>
      <c r="J4" s="7"/>
      <c r="K4" s="8"/>
      <c r="L4" s="8"/>
      <c r="M4" s="7"/>
      <c r="N4" s="7"/>
    </row>
    <row r="5" spans="1:14" ht="18">
      <c r="A5" s="3" t="s">
        <v>101</v>
      </c>
      <c r="B5" s="4"/>
      <c r="C5" s="4"/>
      <c r="D5" s="5"/>
      <c r="E5" s="6"/>
      <c r="F5" s="7"/>
      <c r="G5" s="7"/>
      <c r="H5" s="27"/>
      <c r="I5" s="7"/>
      <c r="J5" s="7"/>
      <c r="K5" s="8"/>
      <c r="L5" s="8"/>
      <c r="M5" s="7"/>
      <c r="N5" s="7"/>
    </row>
    <row r="6" spans="1:14" ht="13.5" thickBot="1">
      <c r="A6" s="53" t="s">
        <v>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8" customHeight="1" thickTop="1">
      <c r="A7" s="48" t="s">
        <v>2</v>
      </c>
      <c r="B7" s="54" t="s">
        <v>1</v>
      </c>
      <c r="C7" s="32" t="s">
        <v>9</v>
      </c>
      <c r="D7" s="47" t="s">
        <v>10</v>
      </c>
      <c r="E7" s="47"/>
      <c r="F7" s="47" t="s">
        <v>87</v>
      </c>
      <c r="G7" s="47"/>
      <c r="H7" s="47"/>
      <c r="I7" s="44" t="s">
        <v>89</v>
      </c>
      <c r="J7" s="47" t="s">
        <v>98</v>
      </c>
      <c r="K7" s="47"/>
      <c r="L7" s="47"/>
      <c r="M7" s="44" t="s">
        <v>95</v>
      </c>
      <c r="N7" s="25" t="s">
        <v>96</v>
      </c>
    </row>
    <row r="8" spans="1:14" ht="18" customHeight="1">
      <c r="A8" s="49"/>
      <c r="B8" s="55"/>
      <c r="C8" s="33" t="s">
        <v>12</v>
      </c>
      <c r="D8" s="34" t="s">
        <v>8</v>
      </c>
      <c r="E8" s="34" t="s">
        <v>92</v>
      </c>
      <c r="F8" s="34" t="s">
        <v>90</v>
      </c>
      <c r="G8" s="34" t="s">
        <v>93</v>
      </c>
      <c r="H8" s="35" t="s">
        <v>88</v>
      </c>
      <c r="I8" s="45"/>
      <c r="J8" s="34" t="s">
        <v>90</v>
      </c>
      <c r="K8" s="34" t="s">
        <v>91</v>
      </c>
      <c r="L8" s="34" t="s">
        <v>94</v>
      </c>
      <c r="M8" s="45"/>
      <c r="N8" s="26" t="s">
        <v>97</v>
      </c>
    </row>
    <row r="9" spans="1:14" ht="15" customHeight="1">
      <c r="A9" s="20">
        <v>1</v>
      </c>
      <c r="B9" s="21">
        <v>0</v>
      </c>
      <c r="C9" s="22" t="s">
        <v>0</v>
      </c>
      <c r="D9" s="23">
        <f aca="true" t="shared" si="0" ref="D9:K9">SUM(D10:D11)</f>
        <v>11000000</v>
      </c>
      <c r="E9" s="23">
        <f t="shared" si="0"/>
        <v>11800000</v>
      </c>
      <c r="F9" s="23">
        <f t="shared" si="0"/>
        <v>2836579.43</v>
      </c>
      <c r="G9" s="23">
        <f t="shared" si="0"/>
        <v>2836579.43</v>
      </c>
      <c r="H9" s="36">
        <f>G9/G$86</f>
        <v>0.014876271190977118</v>
      </c>
      <c r="I9" s="31">
        <f>E9-G9</f>
        <v>8963420.57</v>
      </c>
      <c r="J9" s="23">
        <f t="shared" si="0"/>
        <v>1780118.62</v>
      </c>
      <c r="K9" s="23">
        <f t="shared" si="0"/>
        <v>1780118.62</v>
      </c>
      <c r="L9" s="36">
        <f>K9/K$86</f>
        <v>0.027761373649378387</v>
      </c>
      <c r="M9" s="31">
        <f>E9-K9</f>
        <v>10019881.379999999</v>
      </c>
      <c r="N9" s="24">
        <f>SUM(N10:N11)</f>
        <v>0</v>
      </c>
    </row>
    <row r="10" spans="1:14" ht="15" customHeight="1">
      <c r="A10" s="10">
        <v>1</v>
      </c>
      <c r="B10" s="11">
        <v>31</v>
      </c>
      <c r="C10" s="12" t="s">
        <v>13</v>
      </c>
      <c r="D10" s="13">
        <v>11000000</v>
      </c>
      <c r="E10" s="13">
        <v>11800000</v>
      </c>
      <c r="F10" s="14">
        <v>2836579.43</v>
      </c>
      <c r="G10" s="14">
        <v>2836579.43</v>
      </c>
      <c r="H10" s="37">
        <f>G10/G$86</f>
        <v>0.014876271190977118</v>
      </c>
      <c r="I10" s="14">
        <f>E10-G10</f>
        <v>8963420.57</v>
      </c>
      <c r="J10" s="14">
        <v>1780118.62</v>
      </c>
      <c r="K10" s="14">
        <v>1780118.62</v>
      </c>
      <c r="L10" s="37">
        <f>K10/K$86</f>
        <v>0.027761373649378387</v>
      </c>
      <c r="M10" s="14">
        <f>E10-K10</f>
        <v>10019881.379999999</v>
      </c>
      <c r="N10" s="15"/>
    </row>
    <row r="11" spans="1:14" ht="15" customHeight="1">
      <c r="A11" s="10">
        <v>1</v>
      </c>
      <c r="B11" s="11">
        <v>272</v>
      </c>
      <c r="C11" s="12" t="s">
        <v>28</v>
      </c>
      <c r="D11" s="13">
        <v>0</v>
      </c>
      <c r="E11" s="13">
        <v>0</v>
      </c>
      <c r="F11" s="14">
        <v>0</v>
      </c>
      <c r="G11" s="14">
        <v>0</v>
      </c>
      <c r="H11" s="37">
        <f>G11/G$86</f>
        <v>0</v>
      </c>
      <c r="I11" s="14">
        <f aca="true" t="shared" si="1" ref="I11:I78">E11-G11</f>
        <v>0</v>
      </c>
      <c r="J11" s="14">
        <v>0</v>
      </c>
      <c r="K11" s="14">
        <v>0</v>
      </c>
      <c r="L11" s="37">
        <f aca="true" t="shared" si="2" ref="L11:L78">K11/K$86</f>
        <v>0</v>
      </c>
      <c r="M11" s="14">
        <f aca="true" t="shared" si="3" ref="M11:M78">E11-K11</f>
        <v>0</v>
      </c>
      <c r="N11" s="15"/>
    </row>
    <row r="12" spans="1:14" ht="15" customHeight="1">
      <c r="A12" s="20">
        <v>2</v>
      </c>
      <c r="B12" s="21">
        <v>0</v>
      </c>
      <c r="C12" s="22" t="s">
        <v>3</v>
      </c>
      <c r="D12" s="23">
        <f aca="true" t="shared" si="4" ref="D12:N12">SUM(D13:D13)</f>
        <v>9917300</v>
      </c>
      <c r="E12" s="23">
        <f t="shared" si="4"/>
        <v>9905533.41</v>
      </c>
      <c r="F12" s="23">
        <f t="shared" si="4"/>
        <v>1273791.78</v>
      </c>
      <c r="G12" s="23">
        <f t="shared" si="4"/>
        <v>1273791.78</v>
      </c>
      <c r="H12" s="36">
        <f aca="true" t="shared" si="5" ref="H12:H79">G12/G$86</f>
        <v>0.0066803248164700475</v>
      </c>
      <c r="I12" s="31">
        <f t="shared" si="1"/>
        <v>8631741.63</v>
      </c>
      <c r="J12" s="23">
        <f t="shared" si="4"/>
        <v>1168910.92</v>
      </c>
      <c r="K12" s="23">
        <f t="shared" si="4"/>
        <v>1168910.92</v>
      </c>
      <c r="L12" s="36">
        <f t="shared" si="2"/>
        <v>0.018229444065339107</v>
      </c>
      <c r="M12" s="31">
        <f t="shared" si="3"/>
        <v>8736622.49</v>
      </c>
      <c r="N12" s="24">
        <f t="shared" si="4"/>
        <v>0</v>
      </c>
    </row>
    <row r="13" spans="1:14" ht="15" customHeight="1">
      <c r="A13" s="10">
        <v>2</v>
      </c>
      <c r="B13" s="11">
        <v>61</v>
      </c>
      <c r="C13" s="12" t="s">
        <v>4</v>
      </c>
      <c r="D13" s="13">
        <v>9917300</v>
      </c>
      <c r="E13" s="13">
        <v>9905533.41</v>
      </c>
      <c r="F13" s="14">
        <v>1273791.78</v>
      </c>
      <c r="G13" s="14">
        <v>1273791.78</v>
      </c>
      <c r="H13" s="37">
        <f t="shared" si="5"/>
        <v>0.0066803248164700475</v>
      </c>
      <c r="I13" s="14">
        <f t="shared" si="1"/>
        <v>8631741.63</v>
      </c>
      <c r="J13" s="14">
        <v>1168910.92</v>
      </c>
      <c r="K13" s="14">
        <v>1168910.92</v>
      </c>
      <c r="L13" s="37">
        <f t="shared" si="2"/>
        <v>0.018229444065339107</v>
      </c>
      <c r="M13" s="14">
        <f t="shared" si="3"/>
        <v>8736622.49</v>
      </c>
      <c r="N13" s="15"/>
    </row>
    <row r="14" spans="1:14" ht="15" customHeight="1">
      <c r="A14" s="20">
        <v>4</v>
      </c>
      <c r="B14" s="21">
        <v>0</v>
      </c>
      <c r="C14" s="22" t="s">
        <v>14</v>
      </c>
      <c r="D14" s="23">
        <f aca="true" t="shared" si="6" ref="D14:K14">SUM(D15:D20)</f>
        <v>47215100</v>
      </c>
      <c r="E14" s="23">
        <f t="shared" si="6"/>
        <v>48146836.410000004</v>
      </c>
      <c r="F14" s="23">
        <f t="shared" si="6"/>
        <v>12844255.39</v>
      </c>
      <c r="G14" s="23">
        <f t="shared" si="6"/>
        <v>12844255.39</v>
      </c>
      <c r="H14" s="36">
        <f t="shared" si="5"/>
        <v>0.06736092929638482</v>
      </c>
      <c r="I14" s="31">
        <f t="shared" si="1"/>
        <v>35302581.02</v>
      </c>
      <c r="J14" s="23">
        <f t="shared" si="6"/>
        <v>6566714.649999999</v>
      </c>
      <c r="K14" s="23">
        <f t="shared" si="6"/>
        <v>6566714.649999999</v>
      </c>
      <c r="L14" s="36">
        <f t="shared" si="2"/>
        <v>0.10240947822201701</v>
      </c>
      <c r="M14" s="31">
        <f t="shared" si="3"/>
        <v>41580121.760000005</v>
      </c>
      <c r="N14" s="24">
        <f>SUM(N15:N20)</f>
        <v>0</v>
      </c>
    </row>
    <row r="15" spans="1:14" ht="15" customHeight="1">
      <c r="A15" s="10">
        <v>4</v>
      </c>
      <c r="B15" s="11">
        <v>122</v>
      </c>
      <c r="C15" s="12" t="s">
        <v>15</v>
      </c>
      <c r="D15" s="13">
        <v>24074500</v>
      </c>
      <c r="E15" s="13">
        <v>25337296.42</v>
      </c>
      <c r="F15" s="14">
        <v>7825070.29</v>
      </c>
      <c r="G15" s="14">
        <v>7825070.29</v>
      </c>
      <c r="H15" s="37">
        <f t="shared" si="5"/>
        <v>0.041038113190610695</v>
      </c>
      <c r="I15" s="14">
        <f t="shared" si="1"/>
        <v>17512226.130000003</v>
      </c>
      <c r="J15" s="14">
        <v>3877381.37</v>
      </c>
      <c r="K15" s="14">
        <v>3877381.37</v>
      </c>
      <c r="L15" s="37">
        <f t="shared" si="2"/>
        <v>0.0604686855046259</v>
      </c>
      <c r="M15" s="14">
        <f t="shared" si="3"/>
        <v>21459915.05</v>
      </c>
      <c r="N15" s="15"/>
    </row>
    <row r="16" spans="1:14" ht="15" customHeight="1">
      <c r="A16" s="10">
        <v>4</v>
      </c>
      <c r="B16" s="11">
        <v>123</v>
      </c>
      <c r="C16" s="12" t="s">
        <v>16</v>
      </c>
      <c r="D16" s="13">
        <v>11164200</v>
      </c>
      <c r="E16" s="13">
        <v>11175966.59</v>
      </c>
      <c r="F16" s="14">
        <v>2787225.82</v>
      </c>
      <c r="G16" s="14">
        <v>2787225.82</v>
      </c>
      <c r="H16" s="37">
        <f t="shared" si="5"/>
        <v>0.014617439134716411</v>
      </c>
      <c r="I16" s="14">
        <f t="shared" si="1"/>
        <v>8388740.77</v>
      </c>
      <c r="J16" s="14">
        <v>1614983.93</v>
      </c>
      <c r="K16" s="14">
        <v>1614983.93</v>
      </c>
      <c r="L16" s="37">
        <f t="shared" si="2"/>
        <v>0.025186058847287123</v>
      </c>
      <c r="M16" s="14">
        <f t="shared" si="3"/>
        <v>9560982.66</v>
      </c>
      <c r="N16" s="15"/>
    </row>
    <row r="17" spans="1:14" ht="15" customHeight="1">
      <c r="A17" s="10">
        <v>4</v>
      </c>
      <c r="B17" s="11">
        <v>126</v>
      </c>
      <c r="C17" s="12" t="s">
        <v>17</v>
      </c>
      <c r="D17" s="13">
        <v>3491600</v>
      </c>
      <c r="E17" s="13">
        <v>3092100</v>
      </c>
      <c r="F17" s="14">
        <v>995713.39</v>
      </c>
      <c r="G17" s="14">
        <v>995713.39</v>
      </c>
      <c r="H17" s="37">
        <f t="shared" si="5"/>
        <v>0.005221959329419224</v>
      </c>
      <c r="I17" s="14">
        <f t="shared" si="1"/>
        <v>2096386.6099999999</v>
      </c>
      <c r="J17" s="14">
        <v>250687.12</v>
      </c>
      <c r="K17" s="14">
        <v>250687.12</v>
      </c>
      <c r="L17" s="37">
        <f t="shared" si="2"/>
        <v>0.003909525314333579</v>
      </c>
      <c r="M17" s="14">
        <f t="shared" si="3"/>
        <v>2841412.88</v>
      </c>
      <c r="N17" s="15"/>
    </row>
    <row r="18" spans="1:14" ht="15" customHeight="1">
      <c r="A18" s="10">
        <v>4</v>
      </c>
      <c r="B18" s="11">
        <v>128</v>
      </c>
      <c r="C18" s="12" t="s">
        <v>18</v>
      </c>
      <c r="D18" s="13">
        <v>4623300</v>
      </c>
      <c r="E18" s="13">
        <v>4686573.4</v>
      </c>
      <c r="F18" s="14">
        <v>1137580.41</v>
      </c>
      <c r="G18" s="14">
        <v>1137580.41</v>
      </c>
      <c r="H18" s="37">
        <f t="shared" si="5"/>
        <v>0.005965972432050999</v>
      </c>
      <c r="I18" s="14">
        <f t="shared" si="1"/>
        <v>3548992.99</v>
      </c>
      <c r="J18" s="14">
        <v>729271.63</v>
      </c>
      <c r="K18" s="14">
        <v>729271.63</v>
      </c>
      <c r="L18" s="37">
        <f t="shared" si="2"/>
        <v>0.011373164678385997</v>
      </c>
      <c r="M18" s="14">
        <f t="shared" si="3"/>
        <v>3957301.7700000005</v>
      </c>
      <c r="N18" s="15"/>
    </row>
    <row r="19" spans="1:14" ht="15" customHeight="1">
      <c r="A19" s="10">
        <v>4</v>
      </c>
      <c r="B19" s="11">
        <v>129</v>
      </c>
      <c r="C19" s="12" t="s">
        <v>19</v>
      </c>
      <c r="D19" s="13">
        <v>2900000</v>
      </c>
      <c r="E19" s="13">
        <v>2900000</v>
      </c>
      <c r="F19" s="14">
        <v>0</v>
      </c>
      <c r="G19" s="14">
        <v>0</v>
      </c>
      <c r="H19" s="37">
        <f t="shared" si="5"/>
        <v>0</v>
      </c>
      <c r="I19" s="14">
        <f t="shared" si="1"/>
        <v>2900000</v>
      </c>
      <c r="J19" s="14">
        <v>0</v>
      </c>
      <c r="K19" s="14">
        <v>0</v>
      </c>
      <c r="L19" s="37">
        <f t="shared" si="2"/>
        <v>0</v>
      </c>
      <c r="M19" s="14">
        <f t="shared" si="3"/>
        <v>2900000</v>
      </c>
      <c r="N19" s="15"/>
    </row>
    <row r="20" spans="1:14" ht="15" customHeight="1">
      <c r="A20" s="10">
        <v>4</v>
      </c>
      <c r="B20" s="11">
        <v>131</v>
      </c>
      <c r="C20" s="12" t="s">
        <v>20</v>
      </c>
      <c r="D20" s="13">
        <v>961500</v>
      </c>
      <c r="E20" s="13">
        <v>954900</v>
      </c>
      <c r="F20" s="14">
        <v>98665.48</v>
      </c>
      <c r="G20" s="14">
        <v>98665.48</v>
      </c>
      <c r="H20" s="37">
        <f t="shared" si="5"/>
        <v>0.0005174452095874956</v>
      </c>
      <c r="I20" s="14">
        <f t="shared" si="1"/>
        <v>856234.52</v>
      </c>
      <c r="J20" s="14">
        <v>94390.6</v>
      </c>
      <c r="K20" s="14">
        <v>94390.6</v>
      </c>
      <c r="L20" s="37">
        <f t="shared" si="2"/>
        <v>0.001472043877384427</v>
      </c>
      <c r="M20" s="14">
        <f t="shared" si="3"/>
        <v>860509.4</v>
      </c>
      <c r="N20" s="15"/>
    </row>
    <row r="21" spans="1:14" ht="15" customHeight="1">
      <c r="A21" s="20">
        <v>6</v>
      </c>
      <c r="B21" s="21">
        <v>0</v>
      </c>
      <c r="C21" s="22" t="s">
        <v>21</v>
      </c>
      <c r="D21" s="23">
        <f aca="true" t="shared" si="7" ref="D21:K21">SUM(D22:D23)</f>
        <v>14605180</v>
      </c>
      <c r="E21" s="23">
        <f t="shared" si="7"/>
        <v>14571885</v>
      </c>
      <c r="F21" s="23">
        <f t="shared" si="7"/>
        <v>4121679.4</v>
      </c>
      <c r="G21" s="23">
        <f t="shared" si="7"/>
        <v>4121679.4</v>
      </c>
      <c r="H21" s="36">
        <f t="shared" si="5"/>
        <v>0.0216159011336636</v>
      </c>
      <c r="I21" s="31">
        <f t="shared" si="1"/>
        <v>10450205.6</v>
      </c>
      <c r="J21" s="23">
        <f t="shared" si="7"/>
        <v>1968772.99</v>
      </c>
      <c r="K21" s="23">
        <f t="shared" si="7"/>
        <v>1968772.99</v>
      </c>
      <c r="L21" s="36">
        <f t="shared" si="2"/>
        <v>0.030703483460104413</v>
      </c>
      <c r="M21" s="31">
        <f t="shared" si="3"/>
        <v>12603112.01</v>
      </c>
      <c r="N21" s="24">
        <f>SUM(N22:N23)</f>
        <v>0</v>
      </c>
    </row>
    <row r="22" spans="1:14" ht="15" customHeight="1">
      <c r="A22" s="10">
        <v>6</v>
      </c>
      <c r="B22" s="11">
        <v>181</v>
      </c>
      <c r="C22" s="12" t="s">
        <v>22</v>
      </c>
      <c r="D22" s="13">
        <v>12874480</v>
      </c>
      <c r="E22" s="13">
        <v>12855185</v>
      </c>
      <c r="F22" s="14">
        <v>3863776.55</v>
      </c>
      <c r="G22" s="14">
        <v>3863776.55</v>
      </c>
      <c r="H22" s="37">
        <f t="shared" si="5"/>
        <v>0.02026334505962978</v>
      </c>
      <c r="I22" s="14">
        <f t="shared" si="1"/>
        <v>8991408.45</v>
      </c>
      <c r="J22" s="14">
        <v>1757032.49</v>
      </c>
      <c r="K22" s="14">
        <v>1757032.49</v>
      </c>
      <c r="L22" s="37">
        <f t="shared" si="2"/>
        <v>0.02740133995620342</v>
      </c>
      <c r="M22" s="14">
        <f t="shared" si="3"/>
        <v>11098152.51</v>
      </c>
      <c r="N22" s="15"/>
    </row>
    <row r="23" spans="1:14" ht="15" customHeight="1">
      <c r="A23" s="10">
        <v>6</v>
      </c>
      <c r="B23" s="11">
        <v>182</v>
      </c>
      <c r="C23" s="12" t="s">
        <v>23</v>
      </c>
      <c r="D23" s="13">
        <v>1730700</v>
      </c>
      <c r="E23" s="13">
        <v>1716700</v>
      </c>
      <c r="F23" s="14">
        <v>257902.85</v>
      </c>
      <c r="G23" s="14">
        <v>257902.85</v>
      </c>
      <c r="H23" s="37">
        <f t="shared" si="5"/>
        <v>0.0013525560740338207</v>
      </c>
      <c r="I23" s="14">
        <f t="shared" si="1"/>
        <v>1458797.15</v>
      </c>
      <c r="J23" s="14">
        <v>211740.5</v>
      </c>
      <c r="K23" s="14">
        <v>211740.5</v>
      </c>
      <c r="L23" s="37">
        <f t="shared" si="2"/>
        <v>0.0033021435039009947</v>
      </c>
      <c r="M23" s="14">
        <f t="shared" si="3"/>
        <v>1504959.5</v>
      </c>
      <c r="N23" s="15"/>
    </row>
    <row r="24" spans="1:14" ht="15" customHeight="1">
      <c r="A24" s="20">
        <v>8</v>
      </c>
      <c r="B24" s="21">
        <v>0</v>
      </c>
      <c r="C24" s="22" t="s">
        <v>24</v>
      </c>
      <c r="D24" s="23">
        <f aca="true" t="shared" si="8" ref="D24:K24">SUM(D25:D30)</f>
        <v>18715670</v>
      </c>
      <c r="E24" s="23">
        <f t="shared" si="8"/>
        <v>19241295.5</v>
      </c>
      <c r="F24" s="23">
        <f t="shared" si="8"/>
        <v>8289848.33</v>
      </c>
      <c r="G24" s="23">
        <f t="shared" si="8"/>
        <v>8289848.33</v>
      </c>
      <c r="H24" s="36">
        <f t="shared" si="5"/>
        <v>0.04347561382730212</v>
      </c>
      <c r="I24" s="31">
        <f t="shared" si="1"/>
        <v>10951447.17</v>
      </c>
      <c r="J24" s="23">
        <f t="shared" si="8"/>
        <v>2539534.32</v>
      </c>
      <c r="K24" s="23">
        <f t="shared" si="8"/>
        <v>2539534.32</v>
      </c>
      <c r="L24" s="36">
        <f t="shared" si="2"/>
        <v>0.039604642275434455</v>
      </c>
      <c r="M24" s="31">
        <f t="shared" si="3"/>
        <v>16701761.18</v>
      </c>
      <c r="N24" s="24">
        <f>SUM(N25:N30)</f>
        <v>0</v>
      </c>
    </row>
    <row r="25" spans="1:14" ht="15" customHeight="1">
      <c r="A25" s="10">
        <v>8</v>
      </c>
      <c r="B25" s="11">
        <v>241</v>
      </c>
      <c r="C25" s="12" t="s">
        <v>25</v>
      </c>
      <c r="D25" s="13">
        <v>2134800</v>
      </c>
      <c r="E25" s="13">
        <v>2133800</v>
      </c>
      <c r="F25" s="14">
        <v>657028.18</v>
      </c>
      <c r="G25" s="14">
        <v>657028.18</v>
      </c>
      <c r="H25" s="37">
        <f t="shared" si="5"/>
        <v>0.0034457449992134114</v>
      </c>
      <c r="I25" s="14">
        <f t="shared" si="1"/>
        <v>1476771.8199999998</v>
      </c>
      <c r="J25" s="14">
        <v>113026.16</v>
      </c>
      <c r="K25" s="14">
        <v>113026.16</v>
      </c>
      <c r="L25" s="37">
        <f t="shared" si="2"/>
        <v>0.0017626698719181001</v>
      </c>
      <c r="M25" s="14">
        <f t="shared" si="3"/>
        <v>2020773.84</v>
      </c>
      <c r="N25" s="15"/>
    </row>
    <row r="26" spans="1:14" ht="15" customHeight="1">
      <c r="A26" s="10">
        <v>8</v>
      </c>
      <c r="B26" s="11">
        <v>242</v>
      </c>
      <c r="C26" s="12" t="s">
        <v>65</v>
      </c>
      <c r="D26" s="13">
        <v>276700</v>
      </c>
      <c r="E26" s="13">
        <v>276700</v>
      </c>
      <c r="F26" s="14">
        <v>268020</v>
      </c>
      <c r="G26" s="14">
        <v>268020</v>
      </c>
      <c r="H26" s="37">
        <f t="shared" si="5"/>
        <v>0.0014056148621953756</v>
      </c>
      <c r="I26" s="14">
        <f t="shared" si="1"/>
        <v>8680</v>
      </c>
      <c r="J26" s="14">
        <v>62100</v>
      </c>
      <c r="K26" s="14">
        <v>62100</v>
      </c>
      <c r="L26" s="37">
        <f t="shared" si="2"/>
        <v>0.0009684642833669128</v>
      </c>
      <c r="M26" s="14">
        <f t="shared" si="3"/>
        <v>214600</v>
      </c>
      <c r="N26" s="15"/>
    </row>
    <row r="27" spans="1:14" ht="15" customHeight="1">
      <c r="A27" s="10">
        <v>8</v>
      </c>
      <c r="B27" s="11">
        <v>243</v>
      </c>
      <c r="C27" s="12" t="s">
        <v>59</v>
      </c>
      <c r="D27" s="13">
        <v>1054300</v>
      </c>
      <c r="E27" s="13">
        <v>1454300</v>
      </c>
      <c r="F27" s="14">
        <v>591163.84</v>
      </c>
      <c r="G27" s="14">
        <v>591163.84</v>
      </c>
      <c r="H27" s="37">
        <f t="shared" si="5"/>
        <v>0.003100323406822211</v>
      </c>
      <c r="I27" s="14">
        <f t="shared" si="1"/>
        <v>863136.16</v>
      </c>
      <c r="J27" s="14">
        <v>129425.61</v>
      </c>
      <c r="K27" s="14">
        <v>129425.61</v>
      </c>
      <c r="L27" s="37">
        <f t="shared" si="2"/>
        <v>0.0020184231986791553</v>
      </c>
      <c r="M27" s="14">
        <f t="shared" si="3"/>
        <v>1324874.39</v>
      </c>
      <c r="N27" s="15"/>
    </row>
    <row r="28" spans="1:14" ht="15" customHeight="1">
      <c r="A28" s="10">
        <v>8</v>
      </c>
      <c r="B28" s="11">
        <v>244</v>
      </c>
      <c r="C28" s="12" t="s">
        <v>26</v>
      </c>
      <c r="D28" s="13">
        <v>14582550</v>
      </c>
      <c r="E28" s="13">
        <v>14709175.5</v>
      </c>
      <c r="F28" s="14">
        <v>6110321.91</v>
      </c>
      <c r="G28" s="14">
        <v>6110321.91</v>
      </c>
      <c r="H28" s="37">
        <f t="shared" si="5"/>
        <v>0.03204521785498856</v>
      </c>
      <c r="I28" s="14">
        <f t="shared" si="1"/>
        <v>8598853.59</v>
      </c>
      <c r="J28" s="14">
        <v>2234982.55</v>
      </c>
      <c r="K28" s="14">
        <v>2234982.55</v>
      </c>
      <c r="L28" s="37">
        <f t="shared" si="2"/>
        <v>0.03485508492147029</v>
      </c>
      <c r="M28" s="14">
        <f t="shared" si="3"/>
        <v>12474192.95</v>
      </c>
      <c r="N28" s="15"/>
    </row>
    <row r="29" spans="1:14" ht="15" customHeight="1">
      <c r="A29" s="10">
        <v>8</v>
      </c>
      <c r="B29" s="11">
        <v>306</v>
      </c>
      <c r="C29" s="12" t="s">
        <v>34</v>
      </c>
      <c r="D29" s="13">
        <v>667320</v>
      </c>
      <c r="E29" s="13">
        <v>667320</v>
      </c>
      <c r="F29" s="14">
        <v>663314.4</v>
      </c>
      <c r="G29" s="14">
        <v>663314.4</v>
      </c>
      <c r="H29" s="37">
        <f t="shared" si="5"/>
        <v>0.003478712704082562</v>
      </c>
      <c r="I29" s="14">
        <f t="shared" si="1"/>
        <v>4005.5999999999767</v>
      </c>
      <c r="J29" s="14">
        <v>0</v>
      </c>
      <c r="K29" s="14">
        <v>0</v>
      </c>
      <c r="L29" s="37">
        <f t="shared" si="2"/>
        <v>0</v>
      </c>
      <c r="M29" s="14">
        <f t="shared" si="3"/>
        <v>667320</v>
      </c>
      <c r="N29" s="15"/>
    </row>
    <row r="30" spans="1:14" ht="15" customHeight="1">
      <c r="A30" s="10">
        <v>8</v>
      </c>
      <c r="B30" s="11">
        <v>333</v>
      </c>
      <c r="C30" s="12" t="s">
        <v>84</v>
      </c>
      <c r="D30" s="13">
        <v>0</v>
      </c>
      <c r="E30" s="13">
        <v>0</v>
      </c>
      <c r="F30" s="14">
        <v>0</v>
      </c>
      <c r="G30" s="14">
        <v>0</v>
      </c>
      <c r="H30" s="37">
        <f t="shared" si="5"/>
        <v>0</v>
      </c>
      <c r="I30" s="14">
        <f t="shared" si="1"/>
        <v>0</v>
      </c>
      <c r="J30" s="14">
        <v>0</v>
      </c>
      <c r="K30" s="14">
        <v>0</v>
      </c>
      <c r="L30" s="37">
        <f t="shared" si="2"/>
        <v>0</v>
      </c>
      <c r="M30" s="14">
        <f t="shared" si="3"/>
        <v>0</v>
      </c>
      <c r="N30" s="15"/>
    </row>
    <row r="31" spans="1:14" ht="15" customHeight="1">
      <c r="A31" s="20">
        <v>9</v>
      </c>
      <c r="B31" s="21">
        <v>0</v>
      </c>
      <c r="C31" s="22" t="s">
        <v>27</v>
      </c>
      <c r="D31" s="23">
        <f aca="true" t="shared" si="9" ref="D31:N31">SUM(D32)</f>
        <v>2807000</v>
      </c>
      <c r="E31" s="23">
        <f t="shared" si="9"/>
        <v>2807000</v>
      </c>
      <c r="F31" s="23">
        <f t="shared" si="9"/>
        <v>407833.76</v>
      </c>
      <c r="G31" s="23">
        <f t="shared" si="9"/>
        <v>407833.76</v>
      </c>
      <c r="H31" s="36">
        <f t="shared" si="5"/>
        <v>0.0021388597655436978</v>
      </c>
      <c r="I31" s="31">
        <f t="shared" si="1"/>
        <v>2399166.24</v>
      </c>
      <c r="J31" s="23">
        <f t="shared" si="9"/>
        <v>407833.76</v>
      </c>
      <c r="K31" s="23">
        <f t="shared" si="9"/>
        <v>407833.76</v>
      </c>
      <c r="L31" s="36">
        <f t="shared" si="2"/>
        <v>0.00636026457506012</v>
      </c>
      <c r="M31" s="31">
        <f t="shared" si="3"/>
        <v>2399166.24</v>
      </c>
      <c r="N31" s="24">
        <f t="shared" si="9"/>
        <v>0</v>
      </c>
    </row>
    <row r="32" spans="1:14" ht="15" customHeight="1">
      <c r="A32" s="10">
        <v>9</v>
      </c>
      <c r="B32" s="11">
        <v>272</v>
      </c>
      <c r="C32" s="12" t="s">
        <v>28</v>
      </c>
      <c r="D32" s="13">
        <v>2807000</v>
      </c>
      <c r="E32" s="13">
        <v>2807000</v>
      </c>
      <c r="F32" s="14">
        <v>407833.76</v>
      </c>
      <c r="G32" s="14">
        <v>407833.76</v>
      </c>
      <c r="H32" s="37">
        <f t="shared" si="5"/>
        <v>0.0021388597655436978</v>
      </c>
      <c r="I32" s="14">
        <f t="shared" si="1"/>
        <v>2399166.24</v>
      </c>
      <c r="J32" s="14">
        <v>407833.76</v>
      </c>
      <c r="K32" s="14">
        <v>407833.76</v>
      </c>
      <c r="L32" s="37">
        <f t="shared" si="2"/>
        <v>0.00636026457506012</v>
      </c>
      <c r="M32" s="14">
        <f t="shared" si="3"/>
        <v>2399166.24</v>
      </c>
      <c r="N32" s="15"/>
    </row>
    <row r="33" spans="1:14" ht="15" customHeight="1">
      <c r="A33" s="20">
        <v>10</v>
      </c>
      <c r="B33" s="21">
        <v>0</v>
      </c>
      <c r="C33" s="22" t="s">
        <v>29</v>
      </c>
      <c r="D33" s="23">
        <f>SUM(D34:D38)</f>
        <v>114026805</v>
      </c>
      <c r="E33" s="23">
        <f>SUM(E34:E38)</f>
        <v>116241959.06</v>
      </c>
      <c r="F33" s="23">
        <f>SUM(F34:F38)</f>
        <v>60226949.879999995</v>
      </c>
      <c r="G33" s="23">
        <f>SUM(G34:G38)</f>
        <v>60226949.879999995</v>
      </c>
      <c r="H33" s="36">
        <f t="shared" si="5"/>
        <v>0.31585663702717703</v>
      </c>
      <c r="I33" s="31">
        <f t="shared" si="1"/>
        <v>56015009.18000001</v>
      </c>
      <c r="J33" s="23">
        <f>SUM(J34:J38)</f>
        <v>19441273.49</v>
      </c>
      <c r="K33" s="23">
        <f>SUM(K34:K38)</f>
        <v>19441273.49</v>
      </c>
      <c r="L33" s="36">
        <f t="shared" si="2"/>
        <v>0.3031912882163125</v>
      </c>
      <c r="M33" s="31">
        <f t="shared" si="3"/>
        <v>96800685.57000001</v>
      </c>
      <c r="N33" s="24">
        <f>SUM(N34:N37)</f>
        <v>0</v>
      </c>
    </row>
    <row r="34" spans="1:14" ht="15" customHeight="1">
      <c r="A34" s="10">
        <v>10</v>
      </c>
      <c r="B34" s="11">
        <v>301</v>
      </c>
      <c r="C34" s="12" t="s">
        <v>30</v>
      </c>
      <c r="D34" s="13">
        <v>64563515</v>
      </c>
      <c r="E34" s="13">
        <v>65978772.89</v>
      </c>
      <c r="F34" s="14">
        <v>15359697.94</v>
      </c>
      <c r="G34" s="14">
        <v>15359697.94</v>
      </c>
      <c r="H34" s="37">
        <f t="shared" si="5"/>
        <v>0.08055301732443733</v>
      </c>
      <c r="I34" s="14">
        <f t="shared" si="1"/>
        <v>50619074.95</v>
      </c>
      <c r="J34" s="14">
        <v>9255058.83</v>
      </c>
      <c r="K34" s="14">
        <v>9255058.83</v>
      </c>
      <c r="L34" s="37">
        <f t="shared" si="2"/>
        <v>0.14433484568944555</v>
      </c>
      <c r="M34" s="14">
        <f t="shared" si="3"/>
        <v>56723714.06</v>
      </c>
      <c r="N34" s="15"/>
    </row>
    <row r="35" spans="1:14" ht="15" customHeight="1">
      <c r="A35" s="10">
        <v>10</v>
      </c>
      <c r="B35" s="11">
        <v>302</v>
      </c>
      <c r="C35" s="12" t="s">
        <v>31</v>
      </c>
      <c r="D35" s="13">
        <v>44946000</v>
      </c>
      <c r="E35" s="13">
        <v>45620896.17</v>
      </c>
      <c r="F35" s="14">
        <v>43768320.92</v>
      </c>
      <c r="G35" s="14">
        <v>43768320.92</v>
      </c>
      <c r="H35" s="37">
        <f t="shared" si="5"/>
        <v>0.22954034168528012</v>
      </c>
      <c r="I35" s="14">
        <f t="shared" si="1"/>
        <v>1852575.25</v>
      </c>
      <c r="J35" s="14">
        <v>9550121.25</v>
      </c>
      <c r="K35" s="14">
        <v>9550121.25</v>
      </c>
      <c r="L35" s="37">
        <f t="shared" si="2"/>
        <v>0.14893641437114935</v>
      </c>
      <c r="M35" s="14">
        <f t="shared" si="3"/>
        <v>36070774.92</v>
      </c>
      <c r="N35" s="15"/>
    </row>
    <row r="36" spans="1:14" ht="15" customHeight="1">
      <c r="A36" s="10">
        <v>10</v>
      </c>
      <c r="B36" s="11">
        <v>304</v>
      </c>
      <c r="C36" s="12" t="s">
        <v>32</v>
      </c>
      <c r="D36" s="13">
        <v>2206830</v>
      </c>
      <c r="E36" s="13">
        <v>2206830</v>
      </c>
      <c r="F36" s="14">
        <v>404288</v>
      </c>
      <c r="G36" s="14">
        <v>404288</v>
      </c>
      <c r="H36" s="37">
        <f t="shared" si="5"/>
        <v>0.0021202642392629057</v>
      </c>
      <c r="I36" s="14">
        <f t="shared" si="1"/>
        <v>1802542</v>
      </c>
      <c r="J36" s="14">
        <v>310097.46</v>
      </c>
      <c r="K36" s="14">
        <v>310097.46</v>
      </c>
      <c r="L36" s="37">
        <f t="shared" si="2"/>
        <v>0.0048360437097069225</v>
      </c>
      <c r="M36" s="14">
        <f t="shared" si="3"/>
        <v>1896732.54</v>
      </c>
      <c r="N36" s="15"/>
    </row>
    <row r="37" spans="1:14" ht="15" customHeight="1">
      <c r="A37" s="10">
        <v>10</v>
      </c>
      <c r="B37" s="11">
        <v>305</v>
      </c>
      <c r="C37" s="12" t="s">
        <v>33</v>
      </c>
      <c r="D37" s="13">
        <v>1865460</v>
      </c>
      <c r="E37" s="13">
        <v>1990460</v>
      </c>
      <c r="F37" s="14">
        <v>585451.62</v>
      </c>
      <c r="G37" s="14">
        <v>585451.62</v>
      </c>
      <c r="H37" s="37">
        <f t="shared" si="5"/>
        <v>0.0030703660106274136</v>
      </c>
      <c r="I37" s="14">
        <f t="shared" si="1"/>
        <v>1405008.38</v>
      </c>
      <c r="J37" s="14">
        <v>253105.55</v>
      </c>
      <c r="K37" s="14">
        <v>253105.55</v>
      </c>
      <c r="L37" s="37">
        <f t="shared" si="2"/>
        <v>0.003947241305908829</v>
      </c>
      <c r="M37" s="14">
        <f t="shared" si="3"/>
        <v>1737354.45</v>
      </c>
      <c r="N37" s="15"/>
    </row>
    <row r="38" spans="1:14" ht="15" customHeight="1">
      <c r="A38" s="10">
        <v>10</v>
      </c>
      <c r="B38" s="11">
        <v>306</v>
      </c>
      <c r="C38" s="12" t="s">
        <v>34</v>
      </c>
      <c r="D38" s="13">
        <v>445000</v>
      </c>
      <c r="E38" s="13">
        <v>445000</v>
      </c>
      <c r="F38" s="14">
        <v>109191.4</v>
      </c>
      <c r="G38" s="14">
        <v>109191.4</v>
      </c>
      <c r="H38" s="37">
        <f t="shared" si="5"/>
        <v>0.0005726477675692864</v>
      </c>
      <c r="I38" s="14">
        <f t="shared" si="1"/>
        <v>335808.6</v>
      </c>
      <c r="J38" s="14">
        <v>72890.4</v>
      </c>
      <c r="K38" s="14">
        <v>72890.4</v>
      </c>
      <c r="L38" s="37">
        <f t="shared" si="2"/>
        <v>0.0011367431401018938</v>
      </c>
      <c r="M38" s="14">
        <f t="shared" si="3"/>
        <v>372109.6</v>
      </c>
      <c r="N38" s="15"/>
    </row>
    <row r="39" spans="1:14" ht="15" customHeight="1">
      <c r="A39" s="20">
        <v>11</v>
      </c>
      <c r="B39" s="21">
        <v>0</v>
      </c>
      <c r="C39" s="22" t="s">
        <v>61</v>
      </c>
      <c r="D39" s="23">
        <f>SUM(D40:D41)</f>
        <v>12752945</v>
      </c>
      <c r="E39" s="23">
        <f>SUM(E40:E41)</f>
        <v>12702945</v>
      </c>
      <c r="F39" s="23">
        <f>SUM(F40:F41)</f>
        <v>7012938.34</v>
      </c>
      <c r="G39" s="23">
        <f>SUM(G40:G41)</f>
        <v>7012938.34</v>
      </c>
      <c r="H39" s="36">
        <f t="shared" si="5"/>
        <v>0.036778935744958455</v>
      </c>
      <c r="I39" s="31">
        <f t="shared" si="1"/>
        <v>5690006.66</v>
      </c>
      <c r="J39" s="23">
        <f>SUM(J40:J41)</f>
        <v>1492480.1800000002</v>
      </c>
      <c r="K39" s="23">
        <f>SUM(K40:K41)</f>
        <v>1492480.1800000002</v>
      </c>
      <c r="L39" s="36">
        <f t="shared" si="2"/>
        <v>0.02327558370310823</v>
      </c>
      <c r="M39" s="31">
        <f t="shared" si="3"/>
        <v>11210464.82</v>
      </c>
      <c r="N39" s="24">
        <f>SUM(N41)</f>
        <v>0</v>
      </c>
    </row>
    <row r="40" spans="1:14" ht="15" customHeight="1">
      <c r="A40" s="10">
        <v>11</v>
      </c>
      <c r="B40" s="11">
        <v>331</v>
      </c>
      <c r="C40" s="12" t="s">
        <v>102</v>
      </c>
      <c r="D40" s="13">
        <v>11148245</v>
      </c>
      <c r="E40" s="13">
        <v>11148245</v>
      </c>
      <c r="F40" s="14">
        <v>5900941.5</v>
      </c>
      <c r="G40" s="14">
        <v>5900941.5</v>
      </c>
      <c r="H40" s="37">
        <f t="shared" si="5"/>
        <v>0.030947134815855058</v>
      </c>
      <c r="I40" s="14">
        <v>5247303.5</v>
      </c>
      <c r="J40" s="14">
        <v>1045257.16</v>
      </c>
      <c r="K40" s="14">
        <v>1045257.16</v>
      </c>
      <c r="L40" s="37">
        <f t="shared" si="2"/>
        <v>0.01630103424144178</v>
      </c>
      <c r="M40" s="14">
        <f t="shared" si="3"/>
        <v>10102987.84</v>
      </c>
      <c r="N40" s="15"/>
    </row>
    <row r="41" spans="1:14" ht="15" customHeight="1">
      <c r="A41" s="10">
        <v>11</v>
      </c>
      <c r="B41" s="11">
        <v>333</v>
      </c>
      <c r="C41" s="12" t="s">
        <v>84</v>
      </c>
      <c r="D41" s="13">
        <v>1604700</v>
      </c>
      <c r="E41" s="13">
        <v>1554700</v>
      </c>
      <c r="F41" s="14">
        <v>1111996.84</v>
      </c>
      <c r="G41" s="14">
        <v>1111996.84</v>
      </c>
      <c r="H41" s="37">
        <f t="shared" si="5"/>
        <v>0.0058318009291034</v>
      </c>
      <c r="I41" s="14">
        <f t="shared" si="1"/>
        <v>442703.1599999999</v>
      </c>
      <c r="J41" s="14">
        <v>447223.02</v>
      </c>
      <c r="K41" s="14">
        <v>447223.02</v>
      </c>
      <c r="L41" s="37">
        <f t="shared" si="2"/>
        <v>0.006974549461666449</v>
      </c>
      <c r="M41" s="14">
        <f t="shared" si="3"/>
        <v>1107476.98</v>
      </c>
      <c r="N41" s="15"/>
    </row>
    <row r="42" spans="1:14" ht="15" customHeight="1">
      <c r="A42" s="20">
        <v>12</v>
      </c>
      <c r="B42" s="21">
        <v>0</v>
      </c>
      <c r="C42" s="22" t="s">
        <v>35</v>
      </c>
      <c r="D42" s="23">
        <f aca="true" t="shared" si="10" ref="D42:K42">SUM(D43:D48)</f>
        <v>141575470</v>
      </c>
      <c r="E42" s="23">
        <f t="shared" si="10"/>
        <v>147517850.49</v>
      </c>
      <c r="F42" s="23">
        <f t="shared" si="10"/>
        <v>41789183.94</v>
      </c>
      <c r="G42" s="23">
        <f t="shared" si="10"/>
        <v>41789183.94</v>
      </c>
      <c r="H42" s="36">
        <f t="shared" si="5"/>
        <v>0.21916087614760205</v>
      </c>
      <c r="I42" s="31">
        <f t="shared" si="1"/>
        <v>105728666.55000001</v>
      </c>
      <c r="J42" s="23">
        <f t="shared" si="10"/>
        <v>18082247.34</v>
      </c>
      <c r="K42" s="23">
        <f t="shared" si="10"/>
        <v>18082247.34</v>
      </c>
      <c r="L42" s="36">
        <f t="shared" si="2"/>
        <v>0.2819969518807788</v>
      </c>
      <c r="M42" s="31">
        <f t="shared" si="3"/>
        <v>129435603.15</v>
      </c>
      <c r="N42" s="24">
        <f>SUM(N43:N48)</f>
        <v>0</v>
      </c>
    </row>
    <row r="43" spans="1:14" ht="15" customHeight="1">
      <c r="A43" s="10">
        <v>12</v>
      </c>
      <c r="B43" s="11">
        <v>361</v>
      </c>
      <c r="C43" s="12" t="s">
        <v>36</v>
      </c>
      <c r="D43" s="13">
        <v>80956860</v>
      </c>
      <c r="E43" s="13">
        <v>86076540.49</v>
      </c>
      <c r="F43" s="14">
        <v>21170688.69</v>
      </c>
      <c r="G43" s="14">
        <v>21170688.69</v>
      </c>
      <c r="H43" s="37">
        <f t="shared" si="5"/>
        <v>0.11102841081104227</v>
      </c>
      <c r="I43" s="14">
        <f t="shared" si="1"/>
        <v>64905851.8</v>
      </c>
      <c r="J43" s="14">
        <v>9281171.78</v>
      </c>
      <c r="K43" s="14">
        <v>9281171.78</v>
      </c>
      <c r="L43" s="37">
        <f t="shared" si="2"/>
        <v>0.1447420833610775</v>
      </c>
      <c r="M43" s="14">
        <f t="shared" si="3"/>
        <v>76795368.71</v>
      </c>
      <c r="N43" s="15"/>
    </row>
    <row r="44" spans="1:14" ht="15" customHeight="1">
      <c r="A44" s="10">
        <v>12</v>
      </c>
      <c r="B44" s="11">
        <v>362</v>
      </c>
      <c r="C44" s="12" t="s">
        <v>37</v>
      </c>
      <c r="D44" s="13">
        <v>522300</v>
      </c>
      <c r="E44" s="13">
        <v>522300</v>
      </c>
      <c r="F44" s="14">
        <v>0</v>
      </c>
      <c r="G44" s="14">
        <v>0</v>
      </c>
      <c r="H44" s="37">
        <f t="shared" si="5"/>
        <v>0</v>
      </c>
      <c r="I44" s="14">
        <f t="shared" si="1"/>
        <v>522300</v>
      </c>
      <c r="J44" s="14">
        <v>0</v>
      </c>
      <c r="K44" s="14">
        <v>0</v>
      </c>
      <c r="L44" s="37">
        <f t="shared" si="2"/>
        <v>0</v>
      </c>
      <c r="M44" s="14">
        <f t="shared" si="3"/>
        <v>522300</v>
      </c>
      <c r="N44" s="15"/>
    </row>
    <row r="45" spans="1:14" ht="15" customHeight="1">
      <c r="A45" s="10">
        <v>12</v>
      </c>
      <c r="B45" s="11">
        <v>363</v>
      </c>
      <c r="C45" s="12" t="s">
        <v>66</v>
      </c>
      <c r="D45" s="13">
        <v>295060</v>
      </c>
      <c r="E45" s="13">
        <v>295060</v>
      </c>
      <c r="F45" s="14">
        <v>121090.34</v>
      </c>
      <c r="G45" s="14">
        <v>121090.34</v>
      </c>
      <c r="H45" s="37">
        <f t="shared" si="5"/>
        <v>0.0006350510468334123</v>
      </c>
      <c r="I45" s="14">
        <f t="shared" si="1"/>
        <v>173969.66</v>
      </c>
      <c r="J45" s="14">
        <v>19513.08</v>
      </c>
      <c r="K45" s="14">
        <v>19513.08</v>
      </c>
      <c r="L45" s="37">
        <f t="shared" si="2"/>
        <v>0.0003043111278338364</v>
      </c>
      <c r="M45" s="14">
        <f t="shared" si="3"/>
        <v>275546.92</v>
      </c>
      <c r="N45" s="15"/>
    </row>
    <row r="46" spans="1:14" ht="15" customHeight="1">
      <c r="A46" s="10">
        <v>12</v>
      </c>
      <c r="B46" s="11">
        <v>365</v>
      </c>
      <c r="C46" s="12" t="s">
        <v>38</v>
      </c>
      <c r="D46" s="13">
        <v>55806310</v>
      </c>
      <c r="E46" s="13">
        <v>56630710</v>
      </c>
      <c r="F46" s="14">
        <v>18831434.25</v>
      </c>
      <c r="G46" s="14">
        <v>18831434.25</v>
      </c>
      <c r="H46" s="37">
        <f t="shared" si="5"/>
        <v>0.09876033078969862</v>
      </c>
      <c r="I46" s="14">
        <f t="shared" si="1"/>
        <v>37799275.75</v>
      </c>
      <c r="J46" s="14">
        <v>8161511.07</v>
      </c>
      <c r="K46" s="14">
        <v>8161511.07</v>
      </c>
      <c r="L46" s="37">
        <f t="shared" si="2"/>
        <v>0.12728070804506725</v>
      </c>
      <c r="M46" s="14">
        <f t="shared" si="3"/>
        <v>48469198.93</v>
      </c>
      <c r="N46" s="15"/>
    </row>
    <row r="47" spans="1:14" ht="15" customHeight="1">
      <c r="A47" s="10">
        <v>12</v>
      </c>
      <c r="B47" s="11">
        <v>366</v>
      </c>
      <c r="C47" s="12" t="s">
        <v>39</v>
      </c>
      <c r="D47" s="13">
        <v>910600</v>
      </c>
      <c r="E47" s="13">
        <v>908900</v>
      </c>
      <c r="F47" s="14">
        <v>210946.15</v>
      </c>
      <c r="G47" s="14">
        <v>210946.15</v>
      </c>
      <c r="H47" s="37">
        <f t="shared" si="5"/>
        <v>0.0011062944689310312</v>
      </c>
      <c r="I47" s="14">
        <f t="shared" si="1"/>
        <v>697953.85</v>
      </c>
      <c r="J47" s="14">
        <v>109137.54</v>
      </c>
      <c r="K47" s="14">
        <v>109137.54</v>
      </c>
      <c r="L47" s="37">
        <f t="shared" si="2"/>
        <v>0.0017020259173031846</v>
      </c>
      <c r="M47" s="14">
        <f t="shared" si="3"/>
        <v>799762.46</v>
      </c>
      <c r="N47" s="15"/>
    </row>
    <row r="48" spans="1:14" ht="15" customHeight="1">
      <c r="A48" s="10">
        <v>12</v>
      </c>
      <c r="B48" s="11">
        <v>367</v>
      </c>
      <c r="C48" s="12" t="s">
        <v>40</v>
      </c>
      <c r="D48" s="13">
        <v>3084340</v>
      </c>
      <c r="E48" s="13">
        <v>3084340</v>
      </c>
      <c r="F48" s="14">
        <v>1455024.51</v>
      </c>
      <c r="G48" s="14">
        <v>1455024.51</v>
      </c>
      <c r="H48" s="37">
        <f t="shared" si="5"/>
        <v>0.007630789031096724</v>
      </c>
      <c r="I48" s="14">
        <f t="shared" si="1"/>
        <v>1629315.49</v>
      </c>
      <c r="J48" s="14">
        <v>510913.87</v>
      </c>
      <c r="K48" s="14">
        <v>510913.87</v>
      </c>
      <c r="L48" s="37">
        <f t="shared" si="2"/>
        <v>0.007967823429497038</v>
      </c>
      <c r="M48" s="14">
        <f t="shared" si="3"/>
        <v>2573426.13</v>
      </c>
      <c r="N48" s="15"/>
    </row>
    <row r="49" spans="1:14" ht="15" customHeight="1">
      <c r="A49" s="20">
        <v>13</v>
      </c>
      <c r="B49" s="21">
        <v>0</v>
      </c>
      <c r="C49" s="22" t="s">
        <v>41</v>
      </c>
      <c r="D49" s="23">
        <f aca="true" t="shared" si="11" ref="D49:N49">SUM(D50:D50)</f>
        <v>7736100</v>
      </c>
      <c r="E49" s="23">
        <f t="shared" si="11"/>
        <v>7736100</v>
      </c>
      <c r="F49" s="23">
        <f t="shared" si="11"/>
        <v>2188909.16</v>
      </c>
      <c r="G49" s="23">
        <f t="shared" si="11"/>
        <v>2188909.16</v>
      </c>
      <c r="H49" s="36">
        <f t="shared" si="5"/>
        <v>0.011479603191148406</v>
      </c>
      <c r="I49" s="31">
        <f t="shared" si="1"/>
        <v>5547190.84</v>
      </c>
      <c r="J49" s="23">
        <f t="shared" si="11"/>
        <v>1126618.17</v>
      </c>
      <c r="K49" s="23">
        <f t="shared" si="11"/>
        <v>1126618.17</v>
      </c>
      <c r="L49" s="36">
        <f t="shared" si="2"/>
        <v>0.017569878560985387</v>
      </c>
      <c r="M49" s="31">
        <f t="shared" si="3"/>
        <v>6609481.83</v>
      </c>
      <c r="N49" s="24">
        <f t="shared" si="11"/>
        <v>0</v>
      </c>
    </row>
    <row r="50" spans="1:14" ht="15" customHeight="1">
      <c r="A50" s="10">
        <v>13</v>
      </c>
      <c r="B50" s="11">
        <v>392</v>
      </c>
      <c r="C50" s="12" t="s">
        <v>42</v>
      </c>
      <c r="D50" s="13">
        <v>7736100</v>
      </c>
      <c r="E50" s="13">
        <v>7736100</v>
      </c>
      <c r="F50" s="14">
        <v>2188909.16</v>
      </c>
      <c r="G50" s="14">
        <v>2188909.16</v>
      </c>
      <c r="H50" s="37">
        <f t="shared" si="5"/>
        <v>0.011479603191148406</v>
      </c>
      <c r="I50" s="14">
        <f t="shared" si="1"/>
        <v>5547190.84</v>
      </c>
      <c r="J50" s="14">
        <v>1126618.17</v>
      </c>
      <c r="K50" s="14">
        <v>1126618.17</v>
      </c>
      <c r="L50" s="37">
        <f t="shared" si="2"/>
        <v>0.017569878560985387</v>
      </c>
      <c r="M50" s="14">
        <f t="shared" si="3"/>
        <v>6609481.83</v>
      </c>
      <c r="N50" s="15"/>
    </row>
    <row r="51" spans="1:14" ht="15" customHeight="1">
      <c r="A51" s="20">
        <v>14</v>
      </c>
      <c r="B51" s="21">
        <v>0</v>
      </c>
      <c r="C51" s="22" t="s">
        <v>43</v>
      </c>
      <c r="D51" s="23">
        <f>SUM(D52:D54)</f>
        <v>990000</v>
      </c>
      <c r="E51" s="23">
        <f aca="true" t="shared" si="12" ref="E51:K51">SUM(E52:E54)</f>
        <v>1611000</v>
      </c>
      <c r="F51" s="23">
        <f t="shared" si="12"/>
        <v>208586.33</v>
      </c>
      <c r="G51" s="23">
        <f t="shared" si="12"/>
        <v>208586.33</v>
      </c>
      <c r="H51" s="36">
        <f t="shared" si="5"/>
        <v>0.0010939185340601042</v>
      </c>
      <c r="I51" s="31">
        <f t="shared" si="1"/>
        <v>1402413.67</v>
      </c>
      <c r="J51" s="23">
        <f t="shared" si="12"/>
        <v>83090.73</v>
      </c>
      <c r="K51" s="23">
        <f t="shared" si="12"/>
        <v>83090.73</v>
      </c>
      <c r="L51" s="36">
        <f t="shared" si="2"/>
        <v>0.0012958197147163225</v>
      </c>
      <c r="M51" s="31">
        <f t="shared" si="3"/>
        <v>1527909.27</v>
      </c>
      <c r="N51" s="24">
        <f>SUM(N52:N54)</f>
        <v>0</v>
      </c>
    </row>
    <row r="52" spans="1:14" ht="15" customHeight="1">
      <c r="A52" s="10">
        <v>14</v>
      </c>
      <c r="B52" s="11">
        <v>241</v>
      </c>
      <c r="C52" s="12" t="s">
        <v>25</v>
      </c>
      <c r="D52" s="13">
        <v>0</v>
      </c>
      <c r="E52" s="13">
        <v>0</v>
      </c>
      <c r="F52" s="14">
        <v>0</v>
      </c>
      <c r="G52" s="14">
        <v>0</v>
      </c>
      <c r="H52" s="37">
        <f t="shared" si="5"/>
        <v>0</v>
      </c>
      <c r="I52" s="14">
        <f t="shared" si="1"/>
        <v>0</v>
      </c>
      <c r="J52" s="14">
        <v>0</v>
      </c>
      <c r="K52" s="14">
        <v>0</v>
      </c>
      <c r="L52" s="37">
        <f t="shared" si="2"/>
        <v>0</v>
      </c>
      <c r="M52" s="14">
        <f t="shared" si="3"/>
        <v>0</v>
      </c>
      <c r="N52" s="15"/>
    </row>
    <row r="53" spans="1:14" ht="15" customHeight="1">
      <c r="A53" s="10">
        <v>14</v>
      </c>
      <c r="B53" s="11">
        <v>244</v>
      </c>
      <c r="C53" s="12" t="s">
        <v>26</v>
      </c>
      <c r="D53" s="13">
        <v>15000</v>
      </c>
      <c r="E53" s="13">
        <v>15000</v>
      </c>
      <c r="F53" s="14">
        <v>0</v>
      </c>
      <c r="G53" s="14">
        <v>0</v>
      </c>
      <c r="H53" s="37">
        <f t="shared" si="5"/>
        <v>0</v>
      </c>
      <c r="I53" s="14">
        <f t="shared" si="1"/>
        <v>15000</v>
      </c>
      <c r="J53" s="14">
        <v>0</v>
      </c>
      <c r="K53" s="14">
        <v>0</v>
      </c>
      <c r="L53" s="37">
        <f t="shared" si="2"/>
        <v>0</v>
      </c>
      <c r="M53" s="14">
        <f t="shared" si="3"/>
        <v>15000</v>
      </c>
      <c r="N53" s="15"/>
    </row>
    <row r="54" spans="1:14" ht="15" customHeight="1">
      <c r="A54" s="10">
        <v>14</v>
      </c>
      <c r="B54" s="11">
        <v>422</v>
      </c>
      <c r="C54" s="12" t="s">
        <v>44</v>
      </c>
      <c r="D54" s="13">
        <v>975000</v>
      </c>
      <c r="E54" s="13">
        <v>1596000</v>
      </c>
      <c r="F54" s="14">
        <v>208586.33</v>
      </c>
      <c r="G54" s="14">
        <v>208586.33</v>
      </c>
      <c r="H54" s="37">
        <f t="shared" si="5"/>
        <v>0.0010939185340601042</v>
      </c>
      <c r="I54" s="14">
        <f t="shared" si="1"/>
        <v>1387413.67</v>
      </c>
      <c r="J54" s="14">
        <v>83090.73</v>
      </c>
      <c r="K54" s="14">
        <v>83090.73</v>
      </c>
      <c r="L54" s="37">
        <f t="shared" si="2"/>
        <v>0.0012958197147163225</v>
      </c>
      <c r="M54" s="14">
        <f t="shared" si="3"/>
        <v>1512909.27</v>
      </c>
      <c r="N54" s="15"/>
    </row>
    <row r="55" spans="1:14" ht="15" customHeight="1">
      <c r="A55" s="20">
        <v>15</v>
      </c>
      <c r="B55" s="21">
        <v>0</v>
      </c>
      <c r="C55" s="22" t="s">
        <v>45</v>
      </c>
      <c r="D55" s="23">
        <f aca="true" t="shared" si="13" ref="D55:K55">SUM(D56:D57)</f>
        <v>79586270</v>
      </c>
      <c r="E55" s="23">
        <f t="shared" si="13"/>
        <v>78479962.45</v>
      </c>
      <c r="F55" s="23">
        <f t="shared" si="13"/>
        <v>24185019.02</v>
      </c>
      <c r="G55" s="23">
        <f t="shared" si="13"/>
        <v>24185019.02</v>
      </c>
      <c r="H55" s="36">
        <f t="shared" si="5"/>
        <v>0.1268368859674272</v>
      </c>
      <c r="I55" s="31">
        <f t="shared" si="1"/>
        <v>54294943.43000001</v>
      </c>
      <c r="J55" s="23">
        <f t="shared" si="13"/>
        <v>2995865.46</v>
      </c>
      <c r="K55" s="23">
        <f t="shared" si="13"/>
        <v>2995865.46</v>
      </c>
      <c r="L55" s="36">
        <f t="shared" si="2"/>
        <v>0.046721235036756625</v>
      </c>
      <c r="M55" s="31">
        <f t="shared" si="3"/>
        <v>75484096.99000001</v>
      </c>
      <c r="N55" s="24">
        <f>SUM(N56:N57)</f>
        <v>0</v>
      </c>
    </row>
    <row r="56" spans="1:14" ht="15" customHeight="1">
      <c r="A56" s="10">
        <v>15</v>
      </c>
      <c r="B56" s="11">
        <v>451</v>
      </c>
      <c r="C56" s="12" t="s">
        <v>46</v>
      </c>
      <c r="D56" s="13">
        <v>79541370</v>
      </c>
      <c r="E56" s="13">
        <v>78435062.45</v>
      </c>
      <c r="F56" s="14">
        <v>24140119.02</v>
      </c>
      <c r="G56" s="14">
        <v>24140119.02</v>
      </c>
      <c r="H56" s="37">
        <f t="shared" si="5"/>
        <v>0.12660141060248215</v>
      </c>
      <c r="I56" s="14">
        <f t="shared" si="1"/>
        <v>54294943.43000001</v>
      </c>
      <c r="J56" s="14">
        <v>2984441.46</v>
      </c>
      <c r="K56" s="14">
        <v>2984441.46</v>
      </c>
      <c r="L56" s="37">
        <f t="shared" si="2"/>
        <v>0.04654307503718845</v>
      </c>
      <c r="M56" s="14">
        <f t="shared" si="3"/>
        <v>75450620.99000001</v>
      </c>
      <c r="N56" s="15"/>
    </row>
    <row r="57" spans="1:14" ht="15" customHeight="1">
      <c r="A57" s="10">
        <v>15</v>
      </c>
      <c r="B57" s="11">
        <v>512</v>
      </c>
      <c r="C57" s="12" t="s">
        <v>49</v>
      </c>
      <c r="D57" s="13">
        <v>44900</v>
      </c>
      <c r="E57" s="13">
        <v>44900</v>
      </c>
      <c r="F57" s="14">
        <v>44900</v>
      </c>
      <c r="G57" s="14">
        <v>44900</v>
      </c>
      <c r="H57" s="37">
        <f t="shared" si="5"/>
        <v>0.00023547536494505024</v>
      </c>
      <c r="I57" s="14">
        <f t="shared" si="1"/>
        <v>0</v>
      </c>
      <c r="J57" s="14">
        <v>11424</v>
      </c>
      <c r="K57" s="14">
        <v>11424</v>
      </c>
      <c r="L57" s="37">
        <f t="shared" si="2"/>
        <v>0.00017815999956817408</v>
      </c>
      <c r="M57" s="14">
        <f t="shared" si="3"/>
        <v>33476</v>
      </c>
      <c r="N57" s="15"/>
    </row>
    <row r="58" spans="1:14" ht="15" customHeight="1">
      <c r="A58" s="20">
        <v>16</v>
      </c>
      <c r="B58" s="21">
        <v>0</v>
      </c>
      <c r="C58" s="22" t="s">
        <v>47</v>
      </c>
      <c r="D58" s="23">
        <f>SUM(D59)</f>
        <v>4420200</v>
      </c>
      <c r="E58" s="23">
        <f>SUM(E59)</f>
        <v>4420200</v>
      </c>
      <c r="F58" s="23">
        <f>SUM(F59)</f>
        <v>273962.43</v>
      </c>
      <c r="G58" s="23">
        <f>SUM(G59)</f>
        <v>273962.43</v>
      </c>
      <c r="H58" s="36">
        <f t="shared" si="5"/>
        <v>0.001436779580968436</v>
      </c>
      <c r="I58" s="31">
        <f t="shared" si="1"/>
        <v>4146237.57</v>
      </c>
      <c r="J58" s="23">
        <f>SUM(J59)</f>
        <v>248790.89</v>
      </c>
      <c r="K58" s="23">
        <f>SUM(K59)</f>
        <v>248790.89</v>
      </c>
      <c r="L58" s="36">
        <f t="shared" si="2"/>
        <v>0.003879953156071923</v>
      </c>
      <c r="M58" s="31">
        <f t="shared" si="3"/>
        <v>4171409.11</v>
      </c>
      <c r="N58" s="24">
        <f>SUM(N59)</f>
        <v>0</v>
      </c>
    </row>
    <row r="59" spans="1:14" ht="15" customHeight="1">
      <c r="A59" s="10">
        <v>16</v>
      </c>
      <c r="B59" s="11">
        <v>482</v>
      </c>
      <c r="C59" s="12" t="s">
        <v>48</v>
      </c>
      <c r="D59" s="13">
        <v>4420200</v>
      </c>
      <c r="E59" s="13">
        <v>4420200</v>
      </c>
      <c r="F59" s="14">
        <v>273962.43</v>
      </c>
      <c r="G59" s="14">
        <v>273962.43</v>
      </c>
      <c r="H59" s="37">
        <f t="shared" si="5"/>
        <v>0.001436779580968436</v>
      </c>
      <c r="I59" s="14">
        <f t="shared" si="1"/>
        <v>4146237.57</v>
      </c>
      <c r="J59" s="14">
        <v>248790.89</v>
      </c>
      <c r="K59" s="14">
        <v>248790.89</v>
      </c>
      <c r="L59" s="37">
        <f t="shared" si="2"/>
        <v>0.003879953156071923</v>
      </c>
      <c r="M59" s="14">
        <f t="shared" si="3"/>
        <v>4171409.11</v>
      </c>
      <c r="N59" s="15"/>
    </row>
    <row r="60" spans="1:14" ht="15" customHeight="1">
      <c r="A60" s="20">
        <v>17</v>
      </c>
      <c r="B60" s="21">
        <v>0</v>
      </c>
      <c r="C60" s="22" t="s">
        <v>103</v>
      </c>
      <c r="D60" s="23">
        <f>SUM(D61)</f>
        <v>19360000</v>
      </c>
      <c r="E60" s="23">
        <f>SUM(E61)</f>
        <v>18929000</v>
      </c>
      <c r="F60" s="23">
        <f>SUM(F61)</f>
        <v>11782384.57</v>
      </c>
      <c r="G60" s="23">
        <f>SUM(G61)</f>
        <v>11782384.57</v>
      </c>
      <c r="H60" s="36">
        <f t="shared" si="5"/>
        <v>0.061792011281596414</v>
      </c>
      <c r="I60" s="31">
        <f>E60-G60</f>
        <v>7146615.43</v>
      </c>
      <c r="J60" s="23">
        <f>SUM(J61)</f>
        <v>452834.61</v>
      </c>
      <c r="K60" s="23">
        <f>SUM(K61)</f>
        <v>452834.61</v>
      </c>
      <c r="L60" s="36">
        <f t="shared" si="2"/>
        <v>0.0070620635435971885</v>
      </c>
      <c r="M60" s="31">
        <f>E60-K60</f>
        <v>18476165.39</v>
      </c>
      <c r="N60" s="24">
        <f>SUM(N61)</f>
        <v>0</v>
      </c>
    </row>
    <row r="61" spans="1:14" ht="15" customHeight="1">
      <c r="A61" s="10">
        <v>17</v>
      </c>
      <c r="B61" s="11">
        <v>512</v>
      </c>
      <c r="C61" s="12" t="s">
        <v>49</v>
      </c>
      <c r="D61" s="13">
        <v>19360000</v>
      </c>
      <c r="E61" s="13">
        <v>18929000</v>
      </c>
      <c r="F61" s="14">
        <v>11782384.57</v>
      </c>
      <c r="G61" s="14">
        <v>11782384.57</v>
      </c>
      <c r="H61" s="37">
        <f t="shared" si="5"/>
        <v>0.061792011281596414</v>
      </c>
      <c r="I61" s="14">
        <f>E61-G61</f>
        <v>7146615.43</v>
      </c>
      <c r="J61" s="14">
        <v>452834.61</v>
      </c>
      <c r="K61" s="14">
        <v>452834.61</v>
      </c>
      <c r="L61" s="37">
        <f t="shared" si="2"/>
        <v>0.0070620635435971885</v>
      </c>
      <c r="M61" s="14">
        <f>E61-K61</f>
        <v>18476165.39</v>
      </c>
      <c r="N61" s="15"/>
    </row>
    <row r="62" spans="1:14" ht="15" customHeight="1">
      <c r="A62" s="20">
        <v>18</v>
      </c>
      <c r="B62" s="21">
        <v>0</v>
      </c>
      <c r="C62" s="22" t="s">
        <v>67</v>
      </c>
      <c r="D62" s="23">
        <f aca="true" t="shared" si="14" ref="D62:N62">SUM(D63+D64)</f>
        <v>3480400</v>
      </c>
      <c r="E62" s="23">
        <f t="shared" si="14"/>
        <v>3580400</v>
      </c>
      <c r="F62" s="23">
        <f t="shared" si="14"/>
        <v>366793.63</v>
      </c>
      <c r="G62" s="23">
        <f t="shared" si="14"/>
        <v>366793.63</v>
      </c>
      <c r="H62" s="36">
        <f t="shared" si="5"/>
        <v>0.001923627257990417</v>
      </c>
      <c r="I62" s="31">
        <f t="shared" si="1"/>
        <v>3213606.37</v>
      </c>
      <c r="J62" s="23">
        <f t="shared" si="14"/>
        <v>290622.5</v>
      </c>
      <c r="K62" s="23">
        <f t="shared" si="14"/>
        <v>290622.5</v>
      </c>
      <c r="L62" s="36">
        <f t="shared" si="2"/>
        <v>0.004532327072347835</v>
      </c>
      <c r="M62" s="31">
        <f t="shared" si="3"/>
        <v>3289777.5</v>
      </c>
      <c r="N62" s="24">
        <f t="shared" si="14"/>
        <v>0</v>
      </c>
    </row>
    <row r="63" spans="1:14" ht="15" customHeight="1">
      <c r="A63" s="10">
        <v>18</v>
      </c>
      <c r="B63" s="11">
        <v>541</v>
      </c>
      <c r="C63" s="12" t="s">
        <v>68</v>
      </c>
      <c r="D63" s="13">
        <v>2293900</v>
      </c>
      <c r="E63" s="13">
        <v>2293900</v>
      </c>
      <c r="F63" s="14">
        <v>181547.87</v>
      </c>
      <c r="G63" s="14">
        <v>181547.87</v>
      </c>
      <c r="H63" s="37">
        <f t="shared" si="5"/>
        <v>0.0009521169475110587</v>
      </c>
      <c r="I63" s="14">
        <f t="shared" si="1"/>
        <v>2112352.13</v>
      </c>
      <c r="J63" s="14">
        <v>141729.17</v>
      </c>
      <c r="K63" s="14">
        <v>141729.17</v>
      </c>
      <c r="L63" s="37">
        <f t="shared" si="2"/>
        <v>0.00221030014583313</v>
      </c>
      <c r="M63" s="14">
        <f t="shared" si="3"/>
        <v>2152170.83</v>
      </c>
      <c r="N63" s="15"/>
    </row>
    <row r="64" spans="1:14" ht="15" customHeight="1">
      <c r="A64" s="10">
        <v>18</v>
      </c>
      <c r="B64" s="11">
        <v>542</v>
      </c>
      <c r="C64" s="12" t="s">
        <v>86</v>
      </c>
      <c r="D64" s="13">
        <v>1186500</v>
      </c>
      <c r="E64" s="13">
        <v>1286500</v>
      </c>
      <c r="F64" s="14">
        <v>185245.76</v>
      </c>
      <c r="G64" s="14">
        <v>185245.76</v>
      </c>
      <c r="H64" s="37">
        <f t="shared" si="5"/>
        <v>0.0009715103104793583</v>
      </c>
      <c r="I64" s="14">
        <f t="shared" si="1"/>
        <v>1101254.24</v>
      </c>
      <c r="J64" s="14">
        <v>148893.33</v>
      </c>
      <c r="K64" s="14">
        <v>148893.33</v>
      </c>
      <c r="L64" s="37">
        <f t="shared" si="2"/>
        <v>0.0023220269265147057</v>
      </c>
      <c r="M64" s="14">
        <f t="shared" si="3"/>
        <v>1137606.67</v>
      </c>
      <c r="N64" s="15"/>
    </row>
    <row r="65" spans="1:14" ht="15" customHeight="1">
      <c r="A65" s="20">
        <v>20</v>
      </c>
      <c r="B65" s="21">
        <v>0</v>
      </c>
      <c r="C65" s="22" t="s">
        <v>50</v>
      </c>
      <c r="D65" s="23">
        <f aca="true" t="shared" si="15" ref="D65:K65">SUM(D66:D68)</f>
        <v>2670900</v>
      </c>
      <c r="E65" s="23">
        <f t="shared" si="15"/>
        <v>2902650</v>
      </c>
      <c r="F65" s="23">
        <f t="shared" si="15"/>
        <v>998076.31</v>
      </c>
      <c r="G65" s="23">
        <f t="shared" si="15"/>
        <v>998076.31</v>
      </c>
      <c r="H65" s="36">
        <f t="shared" si="5"/>
        <v>0.005234351522054768</v>
      </c>
      <c r="I65" s="31">
        <f t="shared" si="1"/>
        <v>1904573.69</v>
      </c>
      <c r="J65" s="23">
        <f t="shared" si="15"/>
        <v>392099.7</v>
      </c>
      <c r="K65" s="23">
        <f t="shared" si="15"/>
        <v>392099.7</v>
      </c>
      <c r="L65" s="36">
        <f t="shared" si="2"/>
        <v>0.006114888163750104</v>
      </c>
      <c r="M65" s="31">
        <f t="shared" si="3"/>
        <v>2510550.3</v>
      </c>
      <c r="N65" s="24">
        <f>SUM(N66:N68)</f>
        <v>0</v>
      </c>
    </row>
    <row r="66" spans="1:14" ht="15" customHeight="1">
      <c r="A66" s="10">
        <v>20</v>
      </c>
      <c r="B66" s="11">
        <v>602</v>
      </c>
      <c r="C66" s="12" t="s">
        <v>69</v>
      </c>
      <c r="D66" s="13">
        <v>243600</v>
      </c>
      <c r="E66" s="13">
        <v>266640</v>
      </c>
      <c r="F66" s="14">
        <v>6619.92</v>
      </c>
      <c r="G66" s="14">
        <v>6619.92</v>
      </c>
      <c r="H66" s="37">
        <f t="shared" si="5"/>
        <v>3.4717774563631116E-05</v>
      </c>
      <c r="I66" s="14">
        <f t="shared" si="1"/>
        <v>260020.08</v>
      </c>
      <c r="J66" s="14">
        <v>2758</v>
      </c>
      <c r="K66" s="14">
        <v>2758</v>
      </c>
      <c r="L66" s="37">
        <f t="shared" si="2"/>
        <v>4.301166656241458E-05</v>
      </c>
      <c r="M66" s="14">
        <f t="shared" si="3"/>
        <v>263882</v>
      </c>
      <c r="N66" s="15"/>
    </row>
    <row r="67" spans="1:14" ht="15" customHeight="1">
      <c r="A67" s="10">
        <v>20</v>
      </c>
      <c r="B67" s="11">
        <v>605</v>
      </c>
      <c r="C67" s="12" t="s">
        <v>51</v>
      </c>
      <c r="D67" s="13">
        <v>2389000</v>
      </c>
      <c r="E67" s="13">
        <v>2597710</v>
      </c>
      <c r="F67" s="14">
        <v>991456.39</v>
      </c>
      <c r="G67" s="14">
        <v>991456.39</v>
      </c>
      <c r="H67" s="37">
        <f t="shared" si="5"/>
        <v>0.005199633747491137</v>
      </c>
      <c r="I67" s="14">
        <f t="shared" si="1"/>
        <v>1606253.6099999999</v>
      </c>
      <c r="J67" s="14">
        <v>389341.7</v>
      </c>
      <c r="K67" s="14">
        <v>389341.7</v>
      </c>
      <c r="L67" s="37">
        <f t="shared" si="2"/>
        <v>0.00607187649718769</v>
      </c>
      <c r="M67" s="14">
        <f t="shared" si="3"/>
        <v>2208368.3</v>
      </c>
      <c r="N67" s="15"/>
    </row>
    <row r="68" spans="1:14" ht="15" customHeight="1">
      <c r="A68" s="10">
        <v>20</v>
      </c>
      <c r="B68" s="11">
        <v>606</v>
      </c>
      <c r="C68" s="12" t="s">
        <v>62</v>
      </c>
      <c r="D68" s="13">
        <v>38300</v>
      </c>
      <c r="E68" s="13">
        <v>38300</v>
      </c>
      <c r="F68" s="14">
        <v>0</v>
      </c>
      <c r="G68" s="14">
        <v>0</v>
      </c>
      <c r="H68" s="37">
        <f t="shared" si="5"/>
        <v>0</v>
      </c>
      <c r="I68" s="14">
        <f t="shared" si="1"/>
        <v>38300</v>
      </c>
      <c r="J68" s="14">
        <v>0</v>
      </c>
      <c r="K68" s="14">
        <v>0</v>
      </c>
      <c r="L68" s="37">
        <f t="shared" si="2"/>
        <v>0</v>
      </c>
      <c r="M68" s="14">
        <f t="shared" si="3"/>
        <v>38300</v>
      </c>
      <c r="N68" s="15"/>
    </row>
    <row r="69" spans="1:14" ht="15" customHeight="1">
      <c r="A69" s="20">
        <v>23</v>
      </c>
      <c r="B69" s="21">
        <v>0</v>
      </c>
      <c r="C69" s="22" t="s">
        <v>63</v>
      </c>
      <c r="D69" s="23">
        <f>SUM(D70:D73)</f>
        <v>15779800</v>
      </c>
      <c r="E69" s="23">
        <f aca="true" t="shared" si="16" ref="E69:K69">SUM(E70:E73)</f>
        <v>15482341</v>
      </c>
      <c r="F69" s="23">
        <f t="shared" si="16"/>
        <v>2056282.81</v>
      </c>
      <c r="G69" s="23">
        <f t="shared" si="16"/>
        <v>2056282.81</v>
      </c>
      <c r="H69" s="36">
        <f t="shared" si="5"/>
        <v>0.010784052229732369</v>
      </c>
      <c r="I69" s="31">
        <f t="shared" si="1"/>
        <v>13426058.19</v>
      </c>
      <c r="J69" s="23">
        <f t="shared" si="16"/>
        <v>837029.1</v>
      </c>
      <c r="K69" s="23">
        <f t="shared" si="16"/>
        <v>837029.1</v>
      </c>
      <c r="L69" s="36">
        <f t="shared" si="2"/>
        <v>0.013053668075503252</v>
      </c>
      <c r="M69" s="31">
        <f t="shared" si="3"/>
        <v>14645311.9</v>
      </c>
      <c r="N69" s="24">
        <f>SUM(N70:N73)</f>
        <v>0</v>
      </c>
    </row>
    <row r="70" spans="1:14" ht="15" customHeight="1">
      <c r="A70" s="10">
        <v>23</v>
      </c>
      <c r="B70" s="11">
        <v>572</v>
      </c>
      <c r="C70" s="12" t="s">
        <v>70</v>
      </c>
      <c r="D70" s="13">
        <v>2061600</v>
      </c>
      <c r="E70" s="13">
        <v>1786100</v>
      </c>
      <c r="F70" s="14">
        <v>0</v>
      </c>
      <c r="G70" s="14">
        <v>0</v>
      </c>
      <c r="H70" s="37">
        <f t="shared" si="5"/>
        <v>0</v>
      </c>
      <c r="I70" s="14">
        <f t="shared" si="1"/>
        <v>1786100</v>
      </c>
      <c r="J70" s="14">
        <v>0</v>
      </c>
      <c r="K70" s="14">
        <v>0</v>
      </c>
      <c r="L70" s="37">
        <f t="shared" si="2"/>
        <v>0</v>
      </c>
      <c r="M70" s="14">
        <f t="shared" si="3"/>
        <v>1786100</v>
      </c>
      <c r="N70" s="15"/>
    </row>
    <row r="71" spans="1:14" ht="15" customHeight="1">
      <c r="A71" s="10">
        <v>23</v>
      </c>
      <c r="B71" s="11">
        <v>691</v>
      </c>
      <c r="C71" s="12" t="s">
        <v>71</v>
      </c>
      <c r="D71" s="13">
        <v>3568400</v>
      </c>
      <c r="E71" s="13">
        <v>3568400</v>
      </c>
      <c r="F71" s="14">
        <v>832700.45</v>
      </c>
      <c r="G71" s="14">
        <v>832700.45</v>
      </c>
      <c r="H71" s="37">
        <f t="shared" si="5"/>
        <v>0.004367047713889923</v>
      </c>
      <c r="I71" s="14">
        <f t="shared" si="1"/>
        <v>2735699.55</v>
      </c>
      <c r="J71" s="14">
        <v>568308.33</v>
      </c>
      <c r="K71" s="14">
        <v>568308.33</v>
      </c>
      <c r="L71" s="37">
        <f t="shared" si="2"/>
        <v>0.008862903696375152</v>
      </c>
      <c r="M71" s="14">
        <f t="shared" si="3"/>
        <v>3000091.67</v>
      </c>
      <c r="N71" s="15"/>
    </row>
    <row r="72" spans="1:14" ht="15" customHeight="1">
      <c r="A72" s="10">
        <v>23</v>
      </c>
      <c r="B72" s="11">
        <v>692</v>
      </c>
      <c r="C72" s="12" t="s">
        <v>64</v>
      </c>
      <c r="D72" s="13">
        <v>182000</v>
      </c>
      <c r="E72" s="13">
        <v>182000</v>
      </c>
      <c r="F72" s="14">
        <v>0</v>
      </c>
      <c r="G72" s="14">
        <v>0</v>
      </c>
      <c r="H72" s="37">
        <f t="shared" si="5"/>
        <v>0</v>
      </c>
      <c r="I72" s="14">
        <f t="shared" si="1"/>
        <v>182000</v>
      </c>
      <c r="J72" s="14">
        <v>0</v>
      </c>
      <c r="K72" s="14">
        <v>0</v>
      </c>
      <c r="L72" s="37">
        <f t="shared" si="2"/>
        <v>0</v>
      </c>
      <c r="M72" s="14">
        <f t="shared" si="3"/>
        <v>182000</v>
      </c>
      <c r="N72" s="15"/>
    </row>
    <row r="73" spans="1:14" ht="15" customHeight="1">
      <c r="A73" s="10">
        <v>23</v>
      </c>
      <c r="B73" s="11">
        <v>695</v>
      </c>
      <c r="C73" s="12" t="s">
        <v>52</v>
      </c>
      <c r="D73" s="13">
        <v>9967800</v>
      </c>
      <c r="E73" s="13">
        <v>9945841</v>
      </c>
      <c r="F73" s="14">
        <v>1223582.36</v>
      </c>
      <c r="G73" s="14">
        <v>1223582.36</v>
      </c>
      <c r="H73" s="37">
        <f t="shared" si="5"/>
        <v>0.0064170045158424465</v>
      </c>
      <c r="I73" s="14">
        <f t="shared" si="1"/>
        <v>8722258.64</v>
      </c>
      <c r="J73" s="14">
        <v>268720.77</v>
      </c>
      <c r="K73" s="14">
        <v>268720.77</v>
      </c>
      <c r="L73" s="37">
        <f t="shared" si="2"/>
        <v>0.0041907643791281</v>
      </c>
      <c r="M73" s="14">
        <f t="shared" si="3"/>
        <v>9677120.23</v>
      </c>
      <c r="N73" s="15"/>
    </row>
    <row r="74" spans="1:14" ht="15" customHeight="1">
      <c r="A74" s="20">
        <v>24</v>
      </c>
      <c r="B74" s="21">
        <v>0</v>
      </c>
      <c r="C74" s="22" t="s">
        <v>72</v>
      </c>
      <c r="D74" s="23">
        <f aca="true" t="shared" si="17" ref="D74:K74">SUM(D75:D76)</f>
        <v>4419400</v>
      </c>
      <c r="E74" s="23">
        <f t="shared" si="17"/>
        <v>4419400</v>
      </c>
      <c r="F74" s="23">
        <f t="shared" si="17"/>
        <v>2448023.2</v>
      </c>
      <c r="G74" s="23">
        <f t="shared" si="17"/>
        <v>2448023.2</v>
      </c>
      <c r="H74" s="36">
        <f t="shared" si="5"/>
        <v>0.01283851127870712</v>
      </c>
      <c r="I74" s="31">
        <f t="shared" si="1"/>
        <v>1971376.7999999998</v>
      </c>
      <c r="J74" s="23">
        <f t="shared" si="17"/>
        <v>742234.67</v>
      </c>
      <c r="K74" s="23">
        <f t="shared" si="17"/>
        <v>742234.67</v>
      </c>
      <c r="L74" s="36">
        <f t="shared" si="2"/>
        <v>0.01157532637313409</v>
      </c>
      <c r="M74" s="31">
        <f t="shared" si="3"/>
        <v>3677165.33</v>
      </c>
      <c r="N74" s="24">
        <f>SUM(N75:N76)</f>
        <v>0</v>
      </c>
    </row>
    <row r="75" spans="1:14" ht="15" customHeight="1">
      <c r="A75" s="10">
        <v>24</v>
      </c>
      <c r="B75" s="11">
        <v>131</v>
      </c>
      <c r="C75" s="12" t="s">
        <v>20</v>
      </c>
      <c r="D75" s="13">
        <v>4417400</v>
      </c>
      <c r="E75" s="13">
        <v>4417400</v>
      </c>
      <c r="F75" s="14">
        <v>2448023.2</v>
      </c>
      <c r="G75" s="14">
        <v>2448023.2</v>
      </c>
      <c r="H75" s="37">
        <f t="shared" si="5"/>
        <v>0.01283851127870712</v>
      </c>
      <c r="I75" s="14">
        <f t="shared" si="1"/>
        <v>1969376.7999999998</v>
      </c>
      <c r="J75" s="14">
        <v>742234.67</v>
      </c>
      <c r="K75" s="14">
        <v>742234.67</v>
      </c>
      <c r="L75" s="37">
        <f t="shared" si="2"/>
        <v>0.01157532637313409</v>
      </c>
      <c r="M75" s="14">
        <f t="shared" si="3"/>
        <v>3675165.33</v>
      </c>
      <c r="N75" s="15"/>
    </row>
    <row r="76" spans="1:14" ht="15" customHeight="1">
      <c r="A76" s="10">
        <v>24</v>
      </c>
      <c r="B76" s="11">
        <v>722</v>
      </c>
      <c r="C76" s="12" t="s">
        <v>73</v>
      </c>
      <c r="D76" s="13">
        <v>2000</v>
      </c>
      <c r="E76" s="13">
        <v>2000</v>
      </c>
      <c r="F76" s="14">
        <v>0</v>
      </c>
      <c r="G76" s="14">
        <v>0</v>
      </c>
      <c r="H76" s="37">
        <f t="shared" si="5"/>
        <v>0</v>
      </c>
      <c r="I76" s="14">
        <f t="shared" si="1"/>
        <v>2000</v>
      </c>
      <c r="J76" s="14">
        <v>0</v>
      </c>
      <c r="K76" s="14">
        <v>0</v>
      </c>
      <c r="L76" s="37">
        <f t="shared" si="2"/>
        <v>0</v>
      </c>
      <c r="M76" s="14">
        <f t="shared" si="3"/>
        <v>2000</v>
      </c>
      <c r="N76" s="15"/>
    </row>
    <row r="77" spans="1:14" ht="15" customHeight="1">
      <c r="A77" s="20">
        <v>26</v>
      </c>
      <c r="B77" s="21">
        <v>0</v>
      </c>
      <c r="C77" s="22" t="s">
        <v>74</v>
      </c>
      <c r="D77" s="23">
        <f>SUM(D78:D78)</f>
        <v>9081420</v>
      </c>
      <c r="E77" s="23">
        <f aca="true" t="shared" si="18" ref="E77:N77">SUM(E78:E78)</f>
        <v>9787463.78</v>
      </c>
      <c r="F77" s="23">
        <f t="shared" si="18"/>
        <v>2949496.49</v>
      </c>
      <c r="G77" s="23">
        <f t="shared" si="18"/>
        <v>2949496.49</v>
      </c>
      <c r="H77" s="36">
        <f t="shared" si="5"/>
        <v>0.015468457959619037</v>
      </c>
      <c r="I77" s="31">
        <f t="shared" si="1"/>
        <v>6837967.289999999</v>
      </c>
      <c r="J77" s="23">
        <f t="shared" si="18"/>
        <v>962354.1</v>
      </c>
      <c r="K77" s="23">
        <f t="shared" si="18"/>
        <v>962354.1</v>
      </c>
      <c r="L77" s="36">
        <f t="shared" si="2"/>
        <v>0.015008141285051695</v>
      </c>
      <c r="M77" s="31">
        <f t="shared" si="3"/>
        <v>8825109.68</v>
      </c>
      <c r="N77" s="24">
        <f t="shared" si="18"/>
        <v>0</v>
      </c>
    </row>
    <row r="78" spans="1:14" ht="15" customHeight="1">
      <c r="A78" s="10">
        <v>26</v>
      </c>
      <c r="B78" s="11">
        <v>782</v>
      </c>
      <c r="C78" s="12" t="s">
        <v>75</v>
      </c>
      <c r="D78" s="13">
        <v>9081420</v>
      </c>
      <c r="E78" s="13">
        <v>9787463.78</v>
      </c>
      <c r="F78" s="14">
        <v>2949496.49</v>
      </c>
      <c r="G78" s="14">
        <v>2949496.49</v>
      </c>
      <c r="H78" s="37">
        <f t="shared" si="5"/>
        <v>0.015468457959619037</v>
      </c>
      <c r="I78" s="14">
        <f t="shared" si="1"/>
        <v>6837967.289999999</v>
      </c>
      <c r="J78" s="14">
        <v>962354.1</v>
      </c>
      <c r="K78" s="14">
        <v>962354.1</v>
      </c>
      <c r="L78" s="37">
        <f t="shared" si="2"/>
        <v>0.015008141285051695</v>
      </c>
      <c r="M78" s="14">
        <f t="shared" si="3"/>
        <v>8825109.68</v>
      </c>
      <c r="N78" s="15"/>
    </row>
    <row r="79" spans="1:14" ht="15" customHeight="1">
      <c r="A79" s="20">
        <v>27</v>
      </c>
      <c r="B79" s="21">
        <v>0</v>
      </c>
      <c r="C79" s="22" t="s">
        <v>53</v>
      </c>
      <c r="D79" s="23">
        <f>D80</f>
        <v>6765900</v>
      </c>
      <c r="E79" s="23">
        <f aca="true" t="shared" si="19" ref="E79:N79">E80</f>
        <v>6745900</v>
      </c>
      <c r="F79" s="23">
        <f t="shared" si="19"/>
        <v>3150223.47</v>
      </c>
      <c r="G79" s="23">
        <f t="shared" si="19"/>
        <v>3150223.47</v>
      </c>
      <c r="H79" s="36">
        <f t="shared" si="5"/>
        <v>0.016521158602599388</v>
      </c>
      <c r="I79" s="31">
        <f aca="true" t="shared" si="20" ref="I79:I85">E79-G79</f>
        <v>3595676.53</v>
      </c>
      <c r="J79" s="23">
        <f t="shared" si="19"/>
        <v>1275408.58</v>
      </c>
      <c r="K79" s="23">
        <f t="shared" si="19"/>
        <v>1275408.58</v>
      </c>
      <c r="L79" s="36">
        <f aca="true" t="shared" si="21" ref="L79:L85">K79/K$86</f>
        <v>0.019890300425599226</v>
      </c>
      <c r="M79" s="31">
        <f aca="true" t="shared" si="22" ref="M79:M85">E79-K79</f>
        <v>5470491.42</v>
      </c>
      <c r="N79" s="24">
        <f t="shared" si="19"/>
        <v>0</v>
      </c>
    </row>
    <row r="80" spans="1:14" ht="15" customHeight="1">
      <c r="A80" s="10">
        <v>27</v>
      </c>
      <c r="B80" s="11">
        <v>812</v>
      </c>
      <c r="C80" s="12" t="s">
        <v>54</v>
      </c>
      <c r="D80" s="13">
        <v>6765900</v>
      </c>
      <c r="E80" s="13">
        <v>6745900</v>
      </c>
      <c r="F80" s="14">
        <v>3150223.47</v>
      </c>
      <c r="G80" s="14">
        <v>3150223.47</v>
      </c>
      <c r="H80" s="37">
        <f aca="true" t="shared" si="23" ref="H80:H85">G80/G$86</f>
        <v>0.016521158602599388</v>
      </c>
      <c r="I80" s="14">
        <f t="shared" si="20"/>
        <v>3595676.53</v>
      </c>
      <c r="J80" s="14">
        <v>1275408.58</v>
      </c>
      <c r="K80" s="14">
        <v>1275408.58</v>
      </c>
      <c r="L80" s="37">
        <f t="shared" si="21"/>
        <v>0.019890300425599226</v>
      </c>
      <c r="M80" s="14">
        <f t="shared" si="22"/>
        <v>5470491.42</v>
      </c>
      <c r="N80" s="15"/>
    </row>
    <row r="81" spans="1:14" ht="15" customHeight="1">
      <c r="A81" s="20">
        <v>28</v>
      </c>
      <c r="B81" s="21">
        <v>0</v>
      </c>
      <c r="C81" s="22" t="s">
        <v>55</v>
      </c>
      <c r="D81" s="23">
        <f>D82+D83</f>
        <v>10293700</v>
      </c>
      <c r="E81" s="23">
        <f aca="true" t="shared" si="24" ref="E81:K81">E82+E83</f>
        <v>10293700</v>
      </c>
      <c r="F81" s="23">
        <f t="shared" si="24"/>
        <v>1267302.78</v>
      </c>
      <c r="G81" s="23">
        <f t="shared" si="24"/>
        <v>1267302.78</v>
      </c>
      <c r="H81" s="36">
        <f t="shared" si="23"/>
        <v>0.006646293644017299</v>
      </c>
      <c r="I81" s="31">
        <f t="shared" si="20"/>
        <v>9026397.22</v>
      </c>
      <c r="J81" s="23">
        <f t="shared" si="24"/>
        <v>1267302.78</v>
      </c>
      <c r="K81" s="23">
        <f t="shared" si="24"/>
        <v>1267302.78</v>
      </c>
      <c r="L81" s="36">
        <f t="shared" si="21"/>
        <v>0.019763888544953243</v>
      </c>
      <c r="M81" s="30">
        <f t="shared" si="22"/>
        <v>9026397.22</v>
      </c>
      <c r="N81" s="24">
        <f>N82+N83</f>
        <v>0</v>
      </c>
    </row>
    <row r="82" spans="1:14" ht="15" customHeight="1">
      <c r="A82" s="10">
        <v>28</v>
      </c>
      <c r="B82" s="11">
        <v>843</v>
      </c>
      <c r="C82" s="12" t="s">
        <v>56</v>
      </c>
      <c r="D82" s="13">
        <v>10293700</v>
      </c>
      <c r="E82" s="13">
        <v>10293700</v>
      </c>
      <c r="F82" s="14">
        <v>1267302.78</v>
      </c>
      <c r="G82" s="14">
        <v>1267302.78</v>
      </c>
      <c r="H82" s="37">
        <f t="shared" si="23"/>
        <v>0.006646293644017299</v>
      </c>
      <c r="I82" s="14">
        <f t="shared" si="20"/>
        <v>9026397.22</v>
      </c>
      <c r="J82" s="14">
        <v>1267302.78</v>
      </c>
      <c r="K82" s="14">
        <v>1267302.78</v>
      </c>
      <c r="L82" s="37">
        <f t="shared" si="21"/>
        <v>0.019763888544953243</v>
      </c>
      <c r="M82" s="14">
        <f t="shared" si="22"/>
        <v>9026397.22</v>
      </c>
      <c r="N82" s="15"/>
    </row>
    <row r="83" spans="1:14" ht="15" customHeight="1">
      <c r="A83" s="10">
        <v>28</v>
      </c>
      <c r="B83" s="11">
        <v>846</v>
      </c>
      <c r="C83" s="12" t="s">
        <v>57</v>
      </c>
      <c r="D83" s="13">
        <v>0</v>
      </c>
      <c r="E83" s="13">
        <v>0</v>
      </c>
      <c r="F83" s="14">
        <v>0</v>
      </c>
      <c r="G83" s="14">
        <v>0</v>
      </c>
      <c r="H83" s="37">
        <f t="shared" si="23"/>
        <v>0</v>
      </c>
      <c r="I83" s="14">
        <f t="shared" si="20"/>
        <v>0</v>
      </c>
      <c r="J83" s="14">
        <v>0</v>
      </c>
      <c r="K83" s="14">
        <v>0</v>
      </c>
      <c r="L83" s="37">
        <f t="shared" si="21"/>
        <v>0</v>
      </c>
      <c r="M83" s="14">
        <f t="shared" si="22"/>
        <v>0</v>
      </c>
      <c r="N83" s="15"/>
    </row>
    <row r="84" spans="1:14" ht="15" customHeight="1">
      <c r="A84" s="20">
        <v>99</v>
      </c>
      <c r="B84" s="21">
        <v>0</v>
      </c>
      <c r="C84" s="22" t="s">
        <v>85</v>
      </c>
      <c r="D84" s="23">
        <f aca="true" t="shared" si="25" ref="D84:N84">SUM(D85)</f>
        <v>4896540</v>
      </c>
      <c r="E84" s="23">
        <f t="shared" si="25"/>
        <v>4896540</v>
      </c>
      <c r="F84" s="23">
        <f t="shared" si="25"/>
        <v>0</v>
      </c>
      <c r="G84" s="23">
        <f t="shared" si="25"/>
        <v>0</v>
      </c>
      <c r="H84" s="36">
        <f t="shared" si="23"/>
        <v>0</v>
      </c>
      <c r="I84" s="31">
        <f t="shared" si="20"/>
        <v>4896540</v>
      </c>
      <c r="J84" s="23">
        <f t="shared" si="25"/>
        <v>0</v>
      </c>
      <c r="K84" s="23">
        <f t="shared" si="25"/>
        <v>0</v>
      </c>
      <c r="L84" s="36">
        <f t="shared" si="21"/>
        <v>0</v>
      </c>
      <c r="M84" s="31">
        <f t="shared" si="22"/>
        <v>4896540</v>
      </c>
      <c r="N84" s="24">
        <f t="shared" si="25"/>
        <v>0</v>
      </c>
    </row>
    <row r="85" spans="1:14" ht="15" customHeight="1">
      <c r="A85" s="10">
        <v>99</v>
      </c>
      <c r="B85" s="11">
        <v>999</v>
      </c>
      <c r="C85" s="12" t="s">
        <v>85</v>
      </c>
      <c r="D85" s="13">
        <v>4896540</v>
      </c>
      <c r="E85" s="13">
        <v>4896540</v>
      </c>
      <c r="F85" s="14">
        <v>0</v>
      </c>
      <c r="G85" s="14">
        <v>0</v>
      </c>
      <c r="H85" s="37">
        <f t="shared" si="23"/>
        <v>0</v>
      </c>
      <c r="I85" s="14">
        <f t="shared" si="20"/>
        <v>4896540</v>
      </c>
      <c r="J85" s="14">
        <v>0</v>
      </c>
      <c r="K85" s="14">
        <v>0</v>
      </c>
      <c r="L85" s="37">
        <f t="shared" si="21"/>
        <v>0</v>
      </c>
      <c r="M85" s="14">
        <f t="shared" si="22"/>
        <v>4896540</v>
      </c>
      <c r="N85" s="15"/>
    </row>
    <row r="86" spans="1:14" ht="15" customHeight="1" thickBot="1">
      <c r="A86" s="16"/>
      <c r="B86" s="17"/>
      <c r="C86" s="17" t="s">
        <v>58</v>
      </c>
      <c r="D86" s="18">
        <f>SUM(D9+D12+D14+D21+D24+D31+D33+D39+D42+D49+D51+D55+D58+D62+D65+D69+D74+D77+D79+D81+D84,D60)</f>
        <v>542096100</v>
      </c>
      <c r="E86" s="18">
        <f>SUM(E9+E12+E14+E21+E24+E31+E33+E39+E42+E49+E51+E55+E58+E62+E65+E69+E74+E77+E79+E81+E84,E60)</f>
        <v>552219962.0999999</v>
      </c>
      <c r="F86" s="18">
        <f>SUM(F9+F12+F14+F21+F24+F31+F33+F39+F42+F49+F51+F55+F58+F62+F65+F69+F74+F77+F79+F81+F84,F60)</f>
        <v>190678120.45000002</v>
      </c>
      <c r="G86" s="18">
        <f>SUM(G9+G12+G14+G21+G24+G31+G33+G39+G42+G49+G51+G55+G58+G62+G65+G69+G74+G77+G79+G81+G84,G60)</f>
        <v>190678120.45000002</v>
      </c>
      <c r="H86" s="38">
        <f>SUM(H9+H12+H14+H21+H24+H31+H33+H39+H42+H49+H51+H55+H58+H62+H65+H69+H74+H77+H79+H81+H84+H60)</f>
        <v>0.9999999999999999</v>
      </c>
      <c r="I86" s="18">
        <f>SUM(I9+I12+I14+I21+I24+I31+I33+I39+I42+I49+I51+I55+I58+I62+I65+I69+I74+I77+I79+I81+I84+I60)</f>
        <v>361541841.6500001</v>
      </c>
      <c r="J86" s="18">
        <f>SUM(J9+J12+J14+J21+J24+J31+J33+J39+J42+J49+J51+J55+J58+J62+J65+J69+J74+J77+J79+J81+J84+J60)</f>
        <v>64122137.56</v>
      </c>
      <c r="K86" s="18">
        <f>SUM(K9+K12+K14+K21+K24+K31+K33+K39+K42+K49+K51+K55+K58+K62+K65+K69+K74+K77+K79+K81+K84+K60)</f>
        <v>64122137.56</v>
      </c>
      <c r="L86" s="38">
        <f>SUM(L9+L12+L14+L21+L24+L31+L33+L39+L42+L49+L51+L55+L58+L62+L65+L69+L74+L77+L79+L81+L84+L60)</f>
        <v>0.9999999999999999</v>
      </c>
      <c r="M86" s="18">
        <f>SUM(M9+M12+M14+M21+M24+M31+M33+M39+M42+M49+M51+M55+M58+M62+M65+M69+M74+M77+M79+M81+M84+M60)</f>
        <v>488097824.54</v>
      </c>
      <c r="N86" s="19">
        <f>SUM(N9+N12+N14+N21+N24+N31+N33+N39+N42+N49+N51+N55+N58+N62+N65+N69+N74+N77+N79+N81+N84)</f>
        <v>0</v>
      </c>
    </row>
    <row r="87" ht="13.5" thickTop="1">
      <c r="E87" s="2"/>
    </row>
    <row r="88" ht="12.75">
      <c r="D88" s="56"/>
    </row>
    <row r="89" spans="1:14" ht="12.75">
      <c r="A89" s="43" t="s">
        <v>79</v>
      </c>
      <c r="B89" s="43"/>
      <c r="C89" s="43"/>
      <c r="D89" s="43"/>
      <c r="E89" s="42" t="s">
        <v>81</v>
      </c>
      <c r="F89" s="42"/>
      <c r="G89" s="42"/>
      <c r="H89" s="42" t="s">
        <v>99</v>
      </c>
      <c r="I89" s="42"/>
      <c r="J89" s="42"/>
      <c r="K89" s="42" t="s">
        <v>100</v>
      </c>
      <c r="L89" s="42"/>
      <c r="M89" s="42"/>
      <c r="N89" s="42"/>
    </row>
    <row r="90" spans="1:14" ht="12.75">
      <c r="A90" s="43" t="s">
        <v>80</v>
      </c>
      <c r="B90" s="43"/>
      <c r="C90" s="43"/>
      <c r="D90" s="43"/>
      <c r="E90" s="42" t="s">
        <v>82</v>
      </c>
      <c r="F90" s="42"/>
      <c r="G90" s="42"/>
      <c r="H90" s="42" t="s">
        <v>78</v>
      </c>
      <c r="I90" s="42"/>
      <c r="J90" s="42"/>
      <c r="K90" s="42" t="s">
        <v>77</v>
      </c>
      <c r="L90" s="42"/>
      <c r="M90" s="42"/>
      <c r="N90" s="42"/>
    </row>
    <row r="91" spans="1:7" ht="12.75">
      <c r="A91" s="46" t="s">
        <v>83</v>
      </c>
      <c r="B91" s="46"/>
      <c r="C91" s="46"/>
      <c r="D91" s="46"/>
      <c r="E91" s="42" t="s">
        <v>76</v>
      </c>
      <c r="F91" s="42"/>
      <c r="G91" s="42"/>
    </row>
    <row r="94" ht="12.75">
      <c r="H94" s="1"/>
    </row>
    <row r="95" ht="12.75">
      <c r="H95" s="1"/>
    </row>
    <row r="96" spans="1:8" ht="12.75">
      <c r="A96" s="9"/>
      <c r="B96" s="9"/>
      <c r="C96" s="9"/>
      <c r="D96" s="9"/>
      <c r="E96" s="9"/>
      <c r="F96" s="9"/>
      <c r="G96" s="9"/>
      <c r="H96" s="1"/>
    </row>
    <row r="97" spans="1:14" ht="12.75">
      <c r="A97" s="9"/>
      <c r="B97" s="9"/>
      <c r="C97" s="9"/>
      <c r="D97" s="9"/>
      <c r="E97" s="9"/>
      <c r="F97" s="9"/>
      <c r="G97" s="9"/>
      <c r="H97" s="29"/>
      <c r="I97" s="9"/>
      <c r="J97" s="9"/>
      <c r="K97" s="9"/>
      <c r="L97" s="9"/>
      <c r="M97" s="9"/>
      <c r="N97" s="9"/>
    </row>
    <row r="98" spans="4:13" ht="12.75"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4:13" ht="12.75">
      <c r="D99" s="39"/>
      <c r="E99" s="39"/>
      <c r="F99" s="39"/>
      <c r="G99" s="39"/>
      <c r="H99" s="40"/>
      <c r="I99" s="39"/>
      <c r="J99" s="39"/>
      <c r="K99" s="39"/>
      <c r="L99" s="39"/>
      <c r="M99" s="39"/>
    </row>
  </sheetData>
  <sheetProtection/>
  <mergeCells count="21">
    <mergeCell ref="B7:B8"/>
    <mergeCell ref="D7:E7"/>
    <mergeCell ref="F7:H7"/>
    <mergeCell ref="H90:J90"/>
    <mergeCell ref="K89:N89"/>
    <mergeCell ref="K90:N90"/>
    <mergeCell ref="I7:I8"/>
    <mergeCell ref="A1:N1"/>
    <mergeCell ref="A2:N2"/>
    <mergeCell ref="A3:N3"/>
    <mergeCell ref="A6:N6"/>
    <mergeCell ref="E91:G91"/>
    <mergeCell ref="A89:D89"/>
    <mergeCell ref="A90:D90"/>
    <mergeCell ref="M7:M8"/>
    <mergeCell ref="A91:D91"/>
    <mergeCell ref="E89:G89"/>
    <mergeCell ref="J7:L7"/>
    <mergeCell ref="A7:A8"/>
    <mergeCell ref="E90:G90"/>
    <mergeCell ref="H89:J89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  <rowBreaks count="1" manualBreakCount="1"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2018-04-02T17:52:24Z</dcterms:modified>
  <cp:category/>
  <cp:version/>
  <cp:contentType/>
  <cp:contentStatus/>
</cp:coreProperties>
</file>