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1º Bim. 2018 - Receitas" sheetId="1" r:id="rId1"/>
    <sheet name="RREO-1º Bim. 2018 - Despesas" sheetId="2" r:id="rId2"/>
  </sheets>
  <definedNames>
    <definedName name="_xlfn.SUMIFS" hidden="1">#NAME?</definedName>
    <definedName name="_xlnm.Print_Area" localSheetId="1">'RREO-1º Bim. 2018 - Despesas'!$A$1:$K$29</definedName>
    <definedName name="_xlnm.Print_Area" localSheetId="0">'RREO-1º Bim. 2018 - Receitas'!$A$1:$H$59</definedName>
    <definedName name="Z_FED31D73_12BC_4C9A_9468_72952A34E245_.wvu.PrintArea" localSheetId="1" hidden="1">'RREO-1º Bim. 2018 - Despesas'!$A$1:$K$29</definedName>
    <definedName name="Z_FED31D73_12BC_4C9A_9468_72952A34E245_.wvu.PrintArea" localSheetId="0" hidden="1">'RREO-1º Bim. 2018 - Receitas'!$A$1:$H$59</definedName>
  </definedNames>
  <calcPr fullCalcOnLoad="1"/>
</workbook>
</file>

<file path=xl/sharedStrings.xml><?xml version="1.0" encoding="utf-8"?>
<sst xmlns="http://schemas.openxmlformats.org/spreadsheetml/2006/main" count="133" uniqueCount="98">
  <si>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</si>
  <si>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</si>
  <si>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</si>
  <si>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</si>
  <si>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</si>
  <si>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</si>
  <si>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</si>
  <si>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</si>
  <si>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</si>
  <si>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</si>
  <si>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</si>
  <si>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</si>
  <si>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</si>
  <si>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</si>
  <si>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</si>
  <si>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</si>
  <si>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</si>
  <si>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</si>
  <si>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</si>
  <si>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</si>
  <si>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</si>
  <si>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</si>
  <si>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</si>
  <si>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</si>
  <si>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</si>
  <si>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</si>
  <si>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</si>
  <si>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</si>
  <si>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</si>
  <si>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</si>
  <si>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</si>
  <si>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</si>
  <si>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</si>
  <si>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</si>
  <si>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</si>
  <si>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</si>
  <si>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</si>
  <si>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</si>
  <si>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</si>
  <si>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</si>
  <si>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</si>
  <si>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</si>
  <si>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</si>
  <si>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</si>
  <si>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</si>
  <si>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</si>
  <si>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</si>
  <si>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</si>
  <si>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</si>
  <si>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</si>
  <si>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</si>
  <si>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</si>
  <si>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</si>
  <si>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</si>
  <si>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</si>
  <si>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</si>
  <si>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</si>
  <si>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</si>
  <si>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</si>
  <si>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</si>
  <si>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</si>
  <si>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</si>
  <si>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</si>
  <si>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</si>
  <si>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</si>
  <si>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</si>
  <si>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</si>
  <si>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</si>
  <si>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</si>
  <si>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</si>
  <si>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</si>
  <si>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</si>
  <si>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</si>
  <si>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</si>
  <si>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</si>
  <si>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</si>
  <si>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</si>
  <si>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</si>
  <si>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</si>
  <si>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</si>
  <si>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Fabiano Martins de Oliveira</t>
  </si>
  <si>
    <t>Secretário de Planej. e Finanças</t>
  </si>
  <si>
    <t>Saulo Pedroso de Souza</t>
  </si>
  <si>
    <t>1º BIMESTRE DE 2018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</si>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</sst>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25">
      <selection activeCell="G35" sqref="G35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59" t="s">
        <v>1</v>
      </c>
      <c r="B2" s="59"/>
      <c r="C2" s="59"/>
      <c r="D2" s="59"/>
      <c r="E2" s="59"/>
      <c r="F2" s="59"/>
      <c r="G2" s="59"/>
      <c r="H2" s="59"/>
    </row>
    <row r="3" spans="1:8" ht="18">
      <c r="A3" s="60" t="s">
        <v>2</v>
      </c>
      <c r="B3" s="60"/>
      <c r="C3" s="60"/>
      <c r="D3" s="60"/>
      <c r="E3" s="60"/>
      <c r="F3" s="60"/>
      <c r="G3" s="60"/>
      <c r="H3" s="60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83</v>
      </c>
      <c r="B5" s="6"/>
      <c r="C5" s="7"/>
      <c r="D5" s="7"/>
      <c r="E5" s="7"/>
      <c r="F5" s="7"/>
      <c r="G5" s="7"/>
      <c r="H5" s="7"/>
    </row>
    <row r="6" spans="1:8" ht="13.5" thickBot="1">
      <c r="A6" s="61" t="s">
        <v>4</v>
      </c>
      <c r="B6" s="61"/>
      <c r="C6" s="61"/>
      <c r="D6" s="61"/>
      <c r="E6" s="61"/>
      <c r="F6" s="61"/>
      <c r="G6" s="61"/>
      <c r="H6" s="61"/>
    </row>
    <row r="7" spans="1:8" ht="19.5" customHeight="1" thickTop="1">
      <c r="A7" s="51" t="s">
        <v>38</v>
      </c>
      <c r="B7" s="53" t="s">
        <v>41</v>
      </c>
      <c r="C7" s="53"/>
      <c r="D7" s="53"/>
      <c r="E7" s="53"/>
      <c r="F7" s="53"/>
      <c r="G7" s="53"/>
      <c r="H7" s="54"/>
    </row>
    <row r="8" spans="1:8" ht="15" customHeight="1">
      <c r="A8" s="52"/>
      <c r="B8" s="55" t="s">
        <v>42</v>
      </c>
      <c r="C8" s="55" t="s">
        <v>43</v>
      </c>
      <c r="D8" s="56" t="s">
        <v>40</v>
      </c>
      <c r="E8" s="56"/>
      <c r="F8" s="56"/>
      <c r="G8" s="56"/>
      <c r="H8" s="57" t="s">
        <v>37</v>
      </c>
    </row>
    <row r="9" spans="1:8" ht="15" customHeight="1">
      <c r="A9" s="27" t="s">
        <v>39</v>
      </c>
      <c r="B9" s="55"/>
      <c r="C9" s="55"/>
      <c r="D9" s="26" t="s">
        <v>33</v>
      </c>
      <c r="E9" s="26" t="s">
        <v>34</v>
      </c>
      <c r="F9" s="26" t="s">
        <v>35</v>
      </c>
      <c r="G9" s="26" t="s">
        <v>36</v>
      </c>
      <c r="H9" s="57"/>
    </row>
    <row r="10" spans="1:8" ht="15" customHeight="1">
      <c r="A10" s="17" t="s">
        <v>5</v>
      </c>
      <c r="B10" s="15">
        <f>SUM(B11+B15+B18+B25+B31)</f>
        <v>489654100</v>
      </c>
      <c r="C10" s="15">
        <f>SUM(C11+C15+C18+C25+C31)</f>
        <v>495231572.14</v>
      </c>
      <c r="D10" s="15">
        <f>SUM(D11+D15+D18+D25+D31)</f>
        <v>85270114</v>
      </c>
      <c r="E10" s="25">
        <f aca="true" t="shared" si="0" ref="E10:E20">D10/C10</f>
        <v>0.1721823058080281</v>
      </c>
      <c r="F10" s="15">
        <f>SUM(F11+F15+F18+F25+F31)</f>
        <v>85270114</v>
      </c>
      <c r="G10" s="25">
        <f aca="true" t="shared" si="1" ref="G10:G20">F10/C10</f>
        <v>0.1721823058080281</v>
      </c>
      <c r="H10" s="16">
        <f>C10-F10</f>
        <v>409961458.14</v>
      </c>
    </row>
    <row r="11" spans="1:9" ht="15" customHeight="1">
      <c r="A11" s="28" t="s">
        <v>6</v>
      </c>
      <c r="B11" s="29">
        <f>SUM(B12:B14)</f>
        <v>215208535</v>
      </c>
      <c r="C11" s="29">
        <f>SUM(C12:C14)</f>
        <v>215208535</v>
      </c>
      <c r="D11" s="29">
        <f>SUM(D12:D14)</f>
        <v>29705250.06</v>
      </c>
      <c r="E11" s="30">
        <f t="shared" si="0"/>
        <v>0.13803007422544836</v>
      </c>
      <c r="F11" s="29">
        <f>SUM(F12:F14)</f>
        <v>29705250.06</v>
      </c>
      <c r="G11" s="30">
        <f t="shared" si="1"/>
        <v>0.13803007422544836</v>
      </c>
      <c r="H11" s="38">
        <f>C11-F11</f>
        <v>185503284.94</v>
      </c>
      <c r="I11" s="2"/>
    </row>
    <row r="12" spans="1:9" ht="15" customHeight="1">
      <c r="A12" s="23" t="s">
        <v>30</v>
      </c>
      <c r="B12" s="8">
        <v>200241235</v>
      </c>
      <c r="C12" s="8">
        <v>200241235</v>
      </c>
      <c r="D12" s="8">
        <v>28615711.4</v>
      </c>
      <c r="E12" s="24">
        <f t="shared" si="0"/>
        <v>0.1429061871297388</v>
      </c>
      <c r="F12" s="8">
        <v>28615711.4</v>
      </c>
      <c r="G12" s="24">
        <f t="shared" si="1"/>
        <v>0.1429061871297388</v>
      </c>
      <c r="H12" s="9">
        <f aca="true" t="shared" si="2" ref="H12:H49">C12-F12</f>
        <v>171625523.6</v>
      </c>
      <c r="I12" s="2"/>
    </row>
    <row r="13" spans="1:9" ht="15" customHeight="1">
      <c r="A13" s="23" t="s">
        <v>31</v>
      </c>
      <c r="B13" s="8">
        <v>9379900</v>
      </c>
      <c r="C13" s="8">
        <v>9379900</v>
      </c>
      <c r="D13" s="8">
        <v>765993.6</v>
      </c>
      <c r="E13" s="24">
        <f t="shared" si="0"/>
        <v>0.08166330131451295</v>
      </c>
      <c r="F13" s="8">
        <v>765993.6</v>
      </c>
      <c r="G13" s="24">
        <f t="shared" si="1"/>
        <v>0.08166330131451295</v>
      </c>
      <c r="H13" s="9">
        <f t="shared" si="2"/>
        <v>8613906.4</v>
      </c>
      <c r="I13" s="2"/>
    </row>
    <row r="14" spans="1:9" ht="15" customHeight="1">
      <c r="A14" s="23" t="s">
        <v>32</v>
      </c>
      <c r="B14" s="8">
        <v>5587400</v>
      </c>
      <c r="C14" s="8">
        <v>5587400</v>
      </c>
      <c r="D14" s="8">
        <v>323545.06</v>
      </c>
      <c r="E14" s="24">
        <f t="shared" si="0"/>
        <v>0.05790619250456384</v>
      </c>
      <c r="F14" s="8">
        <v>323545.06</v>
      </c>
      <c r="G14" s="24">
        <f t="shared" si="1"/>
        <v>0.05790619250456384</v>
      </c>
      <c r="H14" s="9">
        <f t="shared" si="2"/>
        <v>5263854.94</v>
      </c>
      <c r="I14" s="2"/>
    </row>
    <row r="15" spans="1:8" ht="15" customHeight="1">
      <c r="A15" s="28" t="s">
        <v>7</v>
      </c>
      <c r="B15" s="29">
        <f>SUM(B16:B17)</f>
        <v>8722000</v>
      </c>
      <c r="C15" s="29">
        <f>SUM(C16:C17)</f>
        <v>8722000</v>
      </c>
      <c r="D15" s="29">
        <f>SUM(D16:D17)</f>
        <v>1465286.76</v>
      </c>
      <c r="E15" s="30">
        <f t="shared" si="0"/>
        <v>0.16799894060995185</v>
      </c>
      <c r="F15" s="29">
        <f>SUM(F16:F17)</f>
        <v>1465286.76</v>
      </c>
      <c r="G15" s="30">
        <f t="shared" si="1"/>
        <v>0.16799894060995185</v>
      </c>
      <c r="H15" s="38">
        <f t="shared" si="2"/>
        <v>7256713.24</v>
      </c>
    </row>
    <row r="16" spans="1:8" ht="15" customHeight="1">
      <c r="A16" s="23" t="s">
        <v>44</v>
      </c>
      <c r="B16" s="8">
        <v>147700</v>
      </c>
      <c r="C16" s="8">
        <v>147700</v>
      </c>
      <c r="D16" s="8">
        <v>17293.34</v>
      </c>
      <c r="E16" s="24">
        <f t="shared" si="0"/>
        <v>0.11708422477995938</v>
      </c>
      <c r="F16" s="8">
        <v>17293.34</v>
      </c>
      <c r="G16" s="24">
        <f t="shared" si="1"/>
        <v>0.11708422477995938</v>
      </c>
      <c r="H16" s="9">
        <f t="shared" si="2"/>
        <v>130406.66</v>
      </c>
    </row>
    <row r="17" spans="1:8" ht="15" customHeight="1">
      <c r="A17" s="23" t="s">
        <v>84</v>
      </c>
      <c r="B17" s="8">
        <v>8574300</v>
      </c>
      <c r="C17" s="8">
        <v>8574300</v>
      </c>
      <c r="D17" s="8">
        <v>1447993.42</v>
      </c>
      <c r="E17" s="24">
        <f t="shared" si="0"/>
        <v>0.16887599220927654</v>
      </c>
      <c r="F17" s="8">
        <v>1447993.42</v>
      </c>
      <c r="G17" s="24">
        <f t="shared" si="1"/>
        <v>0.16887599220927654</v>
      </c>
      <c r="H17" s="9">
        <f t="shared" si="2"/>
        <v>7126306.58</v>
      </c>
    </row>
    <row r="18" spans="1:8" ht="15" customHeight="1">
      <c r="A18" s="28" t="s">
        <v>85</v>
      </c>
      <c r="B18" s="29">
        <f>SUM(B19:B21)</f>
        <v>4255900</v>
      </c>
      <c r="C18" s="29">
        <f>SUM(C19:C21)</f>
        <v>4256377.88</v>
      </c>
      <c r="D18" s="29">
        <f>SUM(D19:D21)</f>
        <v>420989.08999999997</v>
      </c>
      <c r="E18" s="30">
        <f t="shared" si="0"/>
        <v>0.09890782770443304</v>
      </c>
      <c r="F18" s="29">
        <f>SUM(F19:F21)</f>
        <v>420989.08999999997</v>
      </c>
      <c r="G18" s="30">
        <f t="shared" si="1"/>
        <v>0.09890782770443304</v>
      </c>
      <c r="H18" s="38">
        <f t="shared" si="2"/>
        <v>3835388.79</v>
      </c>
    </row>
    <row r="19" spans="1:8" ht="15" customHeight="1">
      <c r="A19" s="23" t="s">
        <v>86</v>
      </c>
      <c r="B19" s="8">
        <v>227700</v>
      </c>
      <c r="C19" s="8">
        <v>227700</v>
      </c>
      <c r="D19" s="8">
        <v>10250.3</v>
      </c>
      <c r="E19" s="24">
        <f t="shared" si="0"/>
        <v>0.04501668862538427</v>
      </c>
      <c r="F19" s="8">
        <v>10250.3</v>
      </c>
      <c r="G19" s="24">
        <f t="shared" si="1"/>
        <v>0.04501668862538427</v>
      </c>
      <c r="H19" s="9">
        <f t="shared" si="2"/>
        <v>217449.7</v>
      </c>
    </row>
    <row r="20" spans="1:8" ht="15" customHeight="1">
      <c r="A20" s="23" t="s">
        <v>87</v>
      </c>
      <c r="B20" s="8">
        <v>4028200</v>
      </c>
      <c r="C20" s="8">
        <v>4028677.88</v>
      </c>
      <c r="D20" s="8">
        <v>160238.79</v>
      </c>
      <c r="E20" s="24">
        <f t="shared" si="0"/>
        <v>0.03977453516338219</v>
      </c>
      <c r="F20" s="8">
        <v>160238.79</v>
      </c>
      <c r="G20" s="24">
        <f t="shared" si="1"/>
        <v>0.03977453516338219</v>
      </c>
      <c r="H20" s="9">
        <f t="shared" si="2"/>
        <v>3868439.09</v>
      </c>
    </row>
    <row r="21" spans="1:8" ht="15" customHeight="1">
      <c r="A21" s="23" t="s">
        <v>45</v>
      </c>
      <c r="B21" s="8">
        <v>0</v>
      </c>
      <c r="C21" s="8">
        <v>0</v>
      </c>
      <c r="D21" s="8">
        <v>250500</v>
      </c>
      <c r="E21" s="32" t="s">
        <v>46</v>
      </c>
      <c r="F21" s="8">
        <v>250500</v>
      </c>
      <c r="G21" s="32" t="s">
        <v>46</v>
      </c>
      <c r="H21" s="9">
        <f t="shared" si="2"/>
        <v>-250500</v>
      </c>
    </row>
    <row r="22" spans="1:8" ht="15" customHeight="1">
      <c r="A22" s="28" t="s">
        <v>47</v>
      </c>
      <c r="B22" s="29">
        <v>0</v>
      </c>
      <c r="C22" s="29">
        <v>0</v>
      </c>
      <c r="D22" s="29">
        <v>0</v>
      </c>
      <c r="E22" s="33" t="s">
        <v>46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48</v>
      </c>
      <c r="B23" s="29">
        <v>0</v>
      </c>
      <c r="C23" s="29">
        <v>0</v>
      </c>
      <c r="D23" s="29">
        <v>0</v>
      </c>
      <c r="E23" s="33" t="s">
        <v>46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49</v>
      </c>
      <c r="B24" s="29">
        <v>0</v>
      </c>
      <c r="C24" s="29">
        <v>0</v>
      </c>
      <c r="D24" s="29">
        <v>0</v>
      </c>
      <c r="E24" s="33" t="s">
        <v>46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8</v>
      </c>
      <c r="B25" s="29">
        <f>SUM(B26+B27+B28+B29-B30)</f>
        <v>252710065</v>
      </c>
      <c r="C25" s="29">
        <f>SUM(C26+C27+C28+C29-C30)</f>
        <v>258287059.26</v>
      </c>
      <c r="D25" s="29">
        <f>SUM(D26+D27+D29+D28-D30)</f>
        <v>52529482.400000006</v>
      </c>
      <c r="E25" s="30">
        <f aca="true" t="shared" si="3" ref="E25:E40">D25/C25</f>
        <v>0.20337636175230195</v>
      </c>
      <c r="F25" s="29">
        <f>SUM(F26+F27+F28+F29-F30)</f>
        <v>52529482.400000006</v>
      </c>
      <c r="G25" s="30">
        <f aca="true" t="shared" si="4" ref="G25:G40">F25/C25</f>
        <v>0.20337636175230195</v>
      </c>
      <c r="H25" s="38">
        <f t="shared" si="2"/>
        <v>205757576.85999998</v>
      </c>
      <c r="I25" s="2"/>
    </row>
    <row r="26" spans="1:9" ht="15" customHeight="1">
      <c r="A26" s="23" t="s">
        <v>90</v>
      </c>
      <c r="B26" s="8">
        <v>87798340</v>
      </c>
      <c r="C26" s="8">
        <v>87874611.26</v>
      </c>
      <c r="D26" s="8">
        <v>13684068.07</v>
      </c>
      <c r="E26" s="24">
        <f t="shared" si="3"/>
        <v>0.15572265838550464</v>
      </c>
      <c r="F26" s="8">
        <v>13684068.07</v>
      </c>
      <c r="G26" s="24">
        <f t="shared" si="4"/>
        <v>0.15572265838550464</v>
      </c>
      <c r="H26" s="9">
        <f t="shared" si="2"/>
        <v>74190543.19</v>
      </c>
      <c r="I26" s="2"/>
    </row>
    <row r="27" spans="1:9" ht="15" customHeight="1">
      <c r="A27" s="23" t="s">
        <v>88</v>
      </c>
      <c r="B27" s="8">
        <v>143656726</v>
      </c>
      <c r="C27" s="8">
        <v>149157449</v>
      </c>
      <c r="D27" s="8">
        <v>34622503.39</v>
      </c>
      <c r="E27" s="24">
        <f t="shared" si="3"/>
        <v>0.23212051172851583</v>
      </c>
      <c r="F27" s="8">
        <v>34622503.39</v>
      </c>
      <c r="G27" s="24">
        <f t="shared" si="4"/>
        <v>0.23212051172851583</v>
      </c>
      <c r="H27" s="9">
        <f t="shared" si="2"/>
        <v>114534945.61</v>
      </c>
      <c r="I27" s="2"/>
    </row>
    <row r="28" spans="1:9" ht="15" customHeight="1">
      <c r="A28" s="23" t="s">
        <v>52</v>
      </c>
      <c r="B28" s="8">
        <v>120000</v>
      </c>
      <c r="C28" s="8">
        <v>120000</v>
      </c>
      <c r="D28" s="8">
        <v>1780.5</v>
      </c>
      <c r="E28" s="24"/>
      <c r="F28" s="8">
        <v>1780.5</v>
      </c>
      <c r="G28" s="24"/>
      <c r="H28" s="9"/>
      <c r="I28" s="2"/>
    </row>
    <row r="29" spans="1:9" ht="15" customHeight="1">
      <c r="A29" s="23" t="s">
        <v>89</v>
      </c>
      <c r="B29" s="8">
        <v>59789300</v>
      </c>
      <c r="C29" s="8">
        <v>59789300</v>
      </c>
      <c r="D29" s="8">
        <v>12707501.55</v>
      </c>
      <c r="E29" s="24"/>
      <c r="F29" s="8">
        <v>12707501.55</v>
      </c>
      <c r="G29" s="24"/>
      <c r="H29" s="9"/>
      <c r="I29" s="2"/>
    </row>
    <row r="30" spans="1:9" ht="15" customHeight="1">
      <c r="A30" s="23" t="s">
        <v>27</v>
      </c>
      <c r="B30" s="8">
        <v>38654301</v>
      </c>
      <c r="C30" s="8">
        <v>38654301</v>
      </c>
      <c r="D30" s="8">
        <v>8486371.11</v>
      </c>
      <c r="E30" s="24">
        <f t="shared" si="3"/>
        <v>0.21954532588753833</v>
      </c>
      <c r="F30" s="8">
        <v>8486371.11</v>
      </c>
      <c r="G30" s="24">
        <f t="shared" si="4"/>
        <v>0.21954532588753833</v>
      </c>
      <c r="H30" s="9">
        <f t="shared" si="2"/>
        <v>30167929.89</v>
      </c>
      <c r="I30" s="2"/>
    </row>
    <row r="31" spans="1:8" ht="15" customHeight="1">
      <c r="A31" s="28" t="s">
        <v>9</v>
      </c>
      <c r="B31" s="29">
        <f>SUM(B32:B35)</f>
        <v>8757600</v>
      </c>
      <c r="C31" s="29">
        <f>SUM(C32:C35)</f>
        <v>8757600</v>
      </c>
      <c r="D31" s="29">
        <f>SUM(D32:D35)</f>
        <v>1149105.69</v>
      </c>
      <c r="E31" s="30">
        <f t="shared" si="3"/>
        <v>0.1312123972321184</v>
      </c>
      <c r="F31" s="29">
        <f>SUM(F32:F35)</f>
        <v>1149105.69</v>
      </c>
      <c r="G31" s="30">
        <f t="shared" si="4"/>
        <v>0.1312123972321184</v>
      </c>
      <c r="H31" s="38">
        <f t="shared" si="2"/>
        <v>7608494.3100000005</v>
      </c>
    </row>
    <row r="32" spans="1:8" ht="15" customHeight="1">
      <c r="A32" s="23" t="s">
        <v>91</v>
      </c>
      <c r="B32" s="8">
        <v>5015600</v>
      </c>
      <c r="C32" s="8">
        <v>5015600</v>
      </c>
      <c r="D32" s="8">
        <v>888699.64</v>
      </c>
      <c r="E32" s="24">
        <f t="shared" si="3"/>
        <v>0.17718710423478748</v>
      </c>
      <c r="F32" s="8">
        <v>888699.64</v>
      </c>
      <c r="G32" s="24">
        <f t="shared" si="4"/>
        <v>0.17718710423478748</v>
      </c>
      <c r="H32" s="9">
        <f t="shared" si="2"/>
        <v>4126900.36</v>
      </c>
    </row>
    <row r="33" spans="1:8" ht="15" customHeight="1">
      <c r="A33" s="23" t="s">
        <v>92</v>
      </c>
      <c r="B33" s="8">
        <v>753100</v>
      </c>
      <c r="C33" s="8">
        <v>753100</v>
      </c>
      <c r="D33" s="8">
        <v>73371.84</v>
      </c>
      <c r="E33" s="24">
        <f t="shared" si="3"/>
        <v>0.09742642411366352</v>
      </c>
      <c r="F33" s="8">
        <v>73371.84</v>
      </c>
      <c r="G33" s="24">
        <f t="shared" si="4"/>
        <v>0.09742642411366352</v>
      </c>
      <c r="H33" s="9">
        <f t="shared" si="2"/>
        <v>679728.16</v>
      </c>
    </row>
    <row r="34" spans="1:8" ht="15" customHeight="1">
      <c r="A34" s="23" t="s">
        <v>93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94</v>
      </c>
      <c r="B35" s="8">
        <v>2988900</v>
      </c>
      <c r="C35" s="8">
        <v>2988900</v>
      </c>
      <c r="D35" s="8">
        <v>187034.21</v>
      </c>
      <c r="E35" s="24">
        <f t="shared" si="3"/>
        <v>0.06257626886145404</v>
      </c>
      <c r="F35" s="8">
        <v>187034.21</v>
      </c>
      <c r="G35" s="24">
        <f t="shared" si="4"/>
        <v>0.06257626886145404</v>
      </c>
      <c r="H35" s="9">
        <f t="shared" si="2"/>
        <v>2801865.79</v>
      </c>
    </row>
    <row r="36" spans="1:8" ht="15" customHeight="1">
      <c r="A36" s="17" t="s">
        <v>10</v>
      </c>
      <c r="B36" s="15">
        <f>SUM(B37+B40+B43+B44+B48)</f>
        <v>52442000</v>
      </c>
      <c r="C36" s="15">
        <f>SUM(C37+C40+C43+C44+C48)</f>
        <v>52442000</v>
      </c>
      <c r="D36" s="15">
        <f>SUM(D37+D40+D43+D44+D48)</f>
        <v>1009369.0800000001</v>
      </c>
      <c r="E36" s="25">
        <f t="shared" si="3"/>
        <v>0.01924734144388086</v>
      </c>
      <c r="F36" s="15">
        <f>SUM(F37+F40+F43+F44+F48)</f>
        <v>1009369.0800000001</v>
      </c>
      <c r="G36" s="25">
        <f t="shared" si="4"/>
        <v>0.01924734144388086</v>
      </c>
      <c r="H36" s="16">
        <f t="shared" si="2"/>
        <v>51432630.92</v>
      </c>
    </row>
    <row r="37" spans="1:8" ht="15" customHeight="1">
      <c r="A37" s="28" t="s">
        <v>11</v>
      </c>
      <c r="B37" s="29">
        <f>SUM(B38:B39)</f>
        <v>41649800</v>
      </c>
      <c r="C37" s="29">
        <f>SUM(C38:C39)</f>
        <v>41649800</v>
      </c>
      <c r="D37" s="29">
        <f>SUM(D38)</f>
        <v>632105.88</v>
      </c>
      <c r="E37" s="30">
        <f t="shared" si="3"/>
        <v>0.015176684641943059</v>
      </c>
      <c r="F37" s="29">
        <f>SUM(F38)</f>
        <v>632105.88</v>
      </c>
      <c r="G37" s="30">
        <f t="shared" si="4"/>
        <v>0.015176684641943059</v>
      </c>
      <c r="H37" s="38">
        <f t="shared" si="2"/>
        <v>41017694.12</v>
      </c>
    </row>
    <row r="38" spans="1:8" ht="15" customHeight="1">
      <c r="A38" s="23" t="s">
        <v>95</v>
      </c>
      <c r="B38" s="8">
        <v>20010000</v>
      </c>
      <c r="C38" s="8">
        <v>20010000</v>
      </c>
      <c r="D38" s="8">
        <v>632105.88</v>
      </c>
      <c r="E38" s="24">
        <f t="shared" si="3"/>
        <v>0.03158949925037481</v>
      </c>
      <c r="F38" s="8">
        <v>632105.88</v>
      </c>
      <c r="G38" s="24">
        <f t="shared" si="4"/>
        <v>0.03158949925037481</v>
      </c>
      <c r="H38" s="9">
        <f t="shared" si="2"/>
        <v>19377894.12</v>
      </c>
    </row>
    <row r="39" spans="1:8" ht="15" customHeight="1">
      <c r="A39" s="23" t="s">
        <v>96</v>
      </c>
      <c r="B39" s="8">
        <v>21639800</v>
      </c>
      <c r="C39" s="8">
        <v>21639800</v>
      </c>
      <c r="D39" s="8"/>
      <c r="E39" s="24"/>
      <c r="F39" s="8"/>
      <c r="G39" s="24"/>
      <c r="H39" s="9"/>
    </row>
    <row r="40" spans="1:8" ht="15" customHeight="1">
      <c r="A40" s="28" t="s">
        <v>12</v>
      </c>
      <c r="B40" s="29">
        <f>SUM(B41:B42)</f>
        <v>50000</v>
      </c>
      <c r="C40" s="29">
        <f>SUM(C41:C42)</f>
        <v>50000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50000</v>
      </c>
    </row>
    <row r="41" spans="1:8" ht="15" customHeight="1">
      <c r="A41" s="23" t="s">
        <v>50</v>
      </c>
      <c r="B41" s="8">
        <v>0</v>
      </c>
      <c r="C41" s="8">
        <v>0</v>
      </c>
      <c r="D41" s="8">
        <v>0</v>
      </c>
      <c r="E41" s="32" t="s">
        <v>46</v>
      </c>
      <c r="F41" s="8">
        <v>0</v>
      </c>
      <c r="G41" s="32" t="s">
        <v>46</v>
      </c>
      <c r="H41" s="9">
        <f t="shared" si="2"/>
        <v>0</v>
      </c>
    </row>
    <row r="42" spans="1:8" ht="15" customHeight="1">
      <c r="A42" s="23" t="s">
        <v>51</v>
      </c>
      <c r="B42" s="8">
        <v>50000</v>
      </c>
      <c r="C42" s="8">
        <v>50000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50000</v>
      </c>
    </row>
    <row r="43" spans="1:8" ht="15" customHeight="1">
      <c r="A43" s="28" t="s">
        <v>13</v>
      </c>
      <c r="B43" s="29">
        <v>0</v>
      </c>
      <c r="C43" s="29">
        <v>0</v>
      </c>
      <c r="D43" s="29">
        <v>0</v>
      </c>
      <c r="E43" s="33" t="s">
        <v>46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14</v>
      </c>
      <c r="B44" s="29">
        <f>SUM(B45:B47)</f>
        <v>10742200</v>
      </c>
      <c r="C44" s="29">
        <f>SUM(C45:C47)</f>
        <v>10742200</v>
      </c>
      <c r="D44" s="29">
        <f>SUM(D45:D47)</f>
        <v>377263.2</v>
      </c>
      <c r="E44" s="30">
        <f>D44/C44</f>
        <v>0.035119733387946606</v>
      </c>
      <c r="F44" s="29">
        <f>SUM(F45:F47)</f>
        <v>377263.2</v>
      </c>
      <c r="G44" s="30">
        <f>F44/C44</f>
        <v>0.035119733387946606</v>
      </c>
      <c r="H44" s="38">
        <f t="shared" si="2"/>
        <v>10364936.8</v>
      </c>
    </row>
    <row r="45" spans="1:8" ht="15" customHeight="1">
      <c r="A45" s="23" t="s">
        <v>90</v>
      </c>
      <c r="B45" s="8">
        <v>3121200</v>
      </c>
      <c r="C45" s="8">
        <v>3121200</v>
      </c>
      <c r="D45" s="8">
        <v>377263.2</v>
      </c>
      <c r="E45" s="24">
        <f>D45/C45</f>
        <v>0.12087120338331411</v>
      </c>
      <c r="F45" s="8">
        <v>377263.2</v>
      </c>
      <c r="G45" s="24">
        <f>F45/C45</f>
        <v>0.12087120338331411</v>
      </c>
      <c r="H45" s="9">
        <f t="shared" si="2"/>
        <v>2743936.8</v>
      </c>
    </row>
    <row r="46" spans="1:8" ht="15" customHeight="1">
      <c r="A46" s="23" t="s">
        <v>88</v>
      </c>
      <c r="B46" s="8">
        <v>7621000</v>
      </c>
      <c r="C46" s="8">
        <v>7621000</v>
      </c>
      <c r="D46" s="8">
        <v>0</v>
      </c>
      <c r="E46" s="32" t="s">
        <v>46</v>
      </c>
      <c r="F46" s="8">
        <v>0</v>
      </c>
      <c r="G46" s="32" t="s">
        <v>46</v>
      </c>
      <c r="H46" s="9">
        <f t="shared" si="2"/>
        <v>7621000</v>
      </c>
    </row>
    <row r="47" spans="1:8" ht="15" customHeight="1">
      <c r="A47" s="23" t="s">
        <v>52</v>
      </c>
      <c r="B47" s="8">
        <v>0</v>
      </c>
      <c r="C47" s="8">
        <v>0</v>
      </c>
      <c r="D47" s="8">
        <v>0</v>
      </c>
      <c r="E47" s="24" t="s">
        <v>46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15</v>
      </c>
      <c r="B48" s="29">
        <v>0</v>
      </c>
      <c r="C48" s="29">
        <v>0</v>
      </c>
      <c r="D48" s="29"/>
      <c r="E48" s="33" t="s">
        <v>46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97</v>
      </c>
      <c r="B49" s="15">
        <f>SUM(B10+B36)</f>
        <v>542096100</v>
      </c>
      <c r="C49" s="15">
        <f>SUM(C10+C36)</f>
        <v>547673572.14</v>
      </c>
      <c r="D49" s="15">
        <f>SUM(D10+D36)</f>
        <v>86279483.08</v>
      </c>
      <c r="E49" s="25">
        <f>D49/C49</f>
        <v>0.1575381531426984</v>
      </c>
      <c r="F49" s="15">
        <f>SUM(F10+F36)</f>
        <v>86279483.08</v>
      </c>
      <c r="G49" s="25">
        <f>F49/C49</f>
        <v>0.1575381531426984</v>
      </c>
      <c r="H49" s="16">
        <f t="shared" si="2"/>
        <v>461394089.06</v>
      </c>
    </row>
    <row r="50" spans="1:8" s="34" customFormat="1" ht="15" customHeight="1">
      <c r="A50" s="44" t="s">
        <v>53</v>
      </c>
      <c r="B50" s="15">
        <v>0</v>
      </c>
      <c r="C50" s="15">
        <v>0</v>
      </c>
      <c r="D50" s="15">
        <v>0</v>
      </c>
      <c r="E50" s="45" t="s">
        <v>46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54</v>
      </c>
      <c r="B51" s="15">
        <f aca="true" t="shared" si="5" ref="B51:G51">B49</f>
        <v>542096100</v>
      </c>
      <c r="C51" s="15">
        <f t="shared" si="5"/>
        <v>547673572.14</v>
      </c>
      <c r="D51" s="15">
        <f t="shared" si="5"/>
        <v>86279483.08</v>
      </c>
      <c r="E51" s="25">
        <f t="shared" si="5"/>
        <v>0.1575381531426984</v>
      </c>
      <c r="F51" s="15">
        <f>F49+F50</f>
        <v>86279483.08</v>
      </c>
      <c r="G51" s="25">
        <f t="shared" si="5"/>
        <v>0.1575381531426984</v>
      </c>
      <c r="H51" s="16">
        <f>H49-F50</f>
        <v>461394089.06</v>
      </c>
    </row>
    <row r="52" spans="1:8" s="34" customFormat="1" ht="15" customHeight="1">
      <c r="A52" s="47" t="s">
        <v>55</v>
      </c>
      <c r="B52" s="15">
        <v>0</v>
      </c>
      <c r="C52" s="15">
        <v>0</v>
      </c>
      <c r="D52" s="15">
        <v>0</v>
      </c>
      <c r="E52" s="45" t="s">
        <v>46</v>
      </c>
      <c r="F52" s="15">
        <v>4546389.96</v>
      </c>
      <c r="G52" s="46">
        <v>0</v>
      </c>
      <c r="H52" s="16">
        <v>0</v>
      </c>
    </row>
    <row r="53" spans="1:8" s="34" customFormat="1" ht="15" customHeight="1" thickBot="1">
      <c r="A53" s="48" t="s">
        <v>56</v>
      </c>
      <c r="B53" s="20">
        <v>0</v>
      </c>
      <c r="C53" s="20">
        <v>0</v>
      </c>
      <c r="D53" s="20">
        <v>0</v>
      </c>
      <c r="E53" s="49" t="s">
        <v>46</v>
      </c>
      <c r="F53" s="20">
        <f>F52</f>
        <v>4546389.96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20</v>
      </c>
      <c r="B55" s="62" t="s">
        <v>21</v>
      </c>
      <c r="C55" s="62"/>
      <c r="D55" s="62" t="s">
        <v>80</v>
      </c>
      <c r="E55" s="62"/>
      <c r="F55" s="62"/>
      <c r="G55" s="62" t="s">
        <v>82</v>
      </c>
      <c r="H55" s="62"/>
    </row>
    <row r="56" spans="1:8" ht="14.25">
      <c r="A56" s="21" t="s">
        <v>23</v>
      </c>
      <c r="B56" s="62" t="s">
        <v>24</v>
      </c>
      <c r="C56" s="62"/>
      <c r="D56" s="62" t="s">
        <v>81</v>
      </c>
      <c r="E56" s="62"/>
      <c r="F56" s="62"/>
      <c r="G56" s="62" t="s">
        <v>22</v>
      </c>
      <c r="H56" s="62"/>
    </row>
    <row r="57" spans="1:9" ht="15">
      <c r="A57" s="21" t="s">
        <v>25</v>
      </c>
      <c r="B57" s="62" t="s">
        <v>26</v>
      </c>
      <c r="C57" s="62"/>
      <c r="D57" s="62"/>
      <c r="E57" s="62"/>
      <c r="F57" s="62"/>
      <c r="G57" s="62"/>
      <c r="H57" s="62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9"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  <mergeCell ref="A1:H1"/>
    <mergeCell ref="A2:H2"/>
    <mergeCell ref="A3:H3"/>
    <mergeCell ref="A6:H6"/>
    <mergeCell ref="A7:A8"/>
    <mergeCell ref="B7:H7"/>
    <mergeCell ref="B8:B9"/>
    <mergeCell ref="C8:C9"/>
    <mergeCell ref="D8:G8"/>
    <mergeCell ref="H8:H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83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4" customFormat="1" ht="15" customHeight="1" thickTop="1">
      <c r="A7" s="51" t="s">
        <v>58</v>
      </c>
      <c r="B7" s="53" t="s">
        <v>57</v>
      </c>
      <c r="C7" s="53"/>
      <c r="D7" s="53"/>
      <c r="E7" s="53"/>
      <c r="F7" s="53"/>
      <c r="G7" s="53"/>
      <c r="H7" s="53"/>
      <c r="I7" s="53"/>
      <c r="J7" s="53"/>
      <c r="K7" s="54"/>
    </row>
    <row r="8" spans="1:11" s="34" customFormat="1" ht="15" customHeight="1">
      <c r="A8" s="52"/>
      <c r="B8" s="55" t="s">
        <v>60</v>
      </c>
      <c r="C8" s="55" t="s">
        <v>74</v>
      </c>
      <c r="D8" s="64" t="s">
        <v>61</v>
      </c>
      <c r="E8" s="64"/>
      <c r="F8" s="64" t="s">
        <v>64</v>
      </c>
      <c r="G8" s="64" t="s">
        <v>65</v>
      </c>
      <c r="H8" s="64"/>
      <c r="I8" s="64" t="s">
        <v>67</v>
      </c>
      <c r="J8" s="26" t="s">
        <v>68</v>
      </c>
      <c r="K8" s="39" t="s">
        <v>70</v>
      </c>
    </row>
    <row r="9" spans="1:11" s="34" customFormat="1" ht="15" customHeight="1">
      <c r="A9" s="27" t="s">
        <v>59</v>
      </c>
      <c r="B9" s="55"/>
      <c r="C9" s="55"/>
      <c r="D9" s="26" t="s">
        <v>62</v>
      </c>
      <c r="E9" s="26" t="s">
        <v>63</v>
      </c>
      <c r="F9" s="64"/>
      <c r="G9" s="26" t="s">
        <v>62</v>
      </c>
      <c r="H9" s="26" t="s">
        <v>66</v>
      </c>
      <c r="I9" s="64"/>
      <c r="J9" s="26" t="s">
        <v>69</v>
      </c>
      <c r="K9" s="39" t="s">
        <v>71</v>
      </c>
    </row>
    <row r="10" spans="1:11" ht="15" customHeight="1">
      <c r="A10" s="17" t="s">
        <v>16</v>
      </c>
      <c r="B10" s="15">
        <f aca="true" t="shared" si="0" ref="B10:K10">SUM(B11:B13)</f>
        <v>454494300</v>
      </c>
      <c r="C10" s="15">
        <f t="shared" si="0"/>
        <v>463249462.05</v>
      </c>
      <c r="D10" s="15">
        <f t="shared" si="0"/>
        <v>170679427.14</v>
      </c>
      <c r="E10" s="15">
        <f t="shared" si="0"/>
        <v>170679427.14</v>
      </c>
      <c r="F10" s="15">
        <f t="shared" si="0"/>
        <v>292570034.91</v>
      </c>
      <c r="G10" s="15">
        <f t="shared" si="0"/>
        <v>62561355.39</v>
      </c>
      <c r="H10" s="15">
        <f t="shared" si="0"/>
        <v>62561355.39</v>
      </c>
      <c r="I10" s="15">
        <f t="shared" si="0"/>
        <v>400688106.66</v>
      </c>
      <c r="J10" s="15">
        <f t="shared" si="0"/>
        <v>51035901.81</v>
      </c>
      <c r="K10" s="16">
        <f t="shared" si="0"/>
        <v>0</v>
      </c>
    </row>
    <row r="11" spans="1:11" ht="15" customHeight="1">
      <c r="A11" s="13" t="s">
        <v>72</v>
      </c>
      <c r="B11" s="8">
        <v>237513880</v>
      </c>
      <c r="C11" s="8">
        <v>237277857.49</v>
      </c>
      <c r="D11" s="8">
        <v>37145263.08</v>
      </c>
      <c r="E11" s="8">
        <v>37145263.08</v>
      </c>
      <c r="F11" s="8">
        <f>C11-E11</f>
        <v>200132594.41000003</v>
      </c>
      <c r="G11" s="8">
        <v>36972271.56</v>
      </c>
      <c r="H11" s="8">
        <v>36972271.56</v>
      </c>
      <c r="I11" s="8">
        <f>C11-H11</f>
        <v>200305585.93</v>
      </c>
      <c r="J11" s="8">
        <v>33131825.67</v>
      </c>
      <c r="K11" s="9">
        <v>0</v>
      </c>
    </row>
    <row r="12" spans="1:11" ht="15" customHeight="1">
      <c r="A12" s="13" t="s">
        <v>73</v>
      </c>
      <c r="B12" s="8">
        <v>7067100</v>
      </c>
      <c r="C12" s="8">
        <v>7067100</v>
      </c>
      <c r="D12" s="8">
        <v>796896.92</v>
      </c>
      <c r="E12" s="8">
        <v>796896.92</v>
      </c>
      <c r="F12" s="8">
        <f>C12-E12</f>
        <v>6270203.08</v>
      </c>
      <c r="G12" s="8">
        <v>796896.92</v>
      </c>
      <c r="H12" s="8">
        <v>796896.92</v>
      </c>
      <c r="I12" s="8">
        <f>C12-H12</f>
        <v>6270203.08</v>
      </c>
      <c r="J12" s="8">
        <v>796896.92</v>
      </c>
      <c r="K12" s="9">
        <v>0</v>
      </c>
    </row>
    <row r="13" spans="1:11" ht="15" customHeight="1">
      <c r="A13" s="13" t="s">
        <v>17</v>
      </c>
      <c r="B13" s="8">
        <v>209913320</v>
      </c>
      <c r="C13" s="8">
        <v>218904504.56</v>
      </c>
      <c r="D13" s="8">
        <v>132737267.14</v>
      </c>
      <c r="E13" s="8">
        <v>132737267.14</v>
      </c>
      <c r="F13" s="8">
        <f>C13-E13</f>
        <v>86167237.42</v>
      </c>
      <c r="G13" s="8">
        <v>24792186.91</v>
      </c>
      <c r="H13" s="8">
        <v>24792186.91</v>
      </c>
      <c r="I13" s="8">
        <f>C13-H13</f>
        <v>194112317.65</v>
      </c>
      <c r="J13" s="8">
        <v>17107179.22</v>
      </c>
      <c r="K13" s="9">
        <v>0</v>
      </c>
    </row>
    <row r="14" spans="1:12" ht="15" customHeight="1">
      <c r="A14" s="17" t="s">
        <v>18</v>
      </c>
      <c r="B14" s="15">
        <f aca="true" t="shared" si="1" ref="B14:K14">SUM(B15:B17)</f>
        <v>82705260</v>
      </c>
      <c r="C14" s="15">
        <f t="shared" si="1"/>
        <v>84073960.05</v>
      </c>
      <c r="D14" s="15">
        <f t="shared" si="1"/>
        <v>19998693.31</v>
      </c>
      <c r="E14" s="15">
        <f t="shared" si="1"/>
        <v>19998693.31</v>
      </c>
      <c r="F14" s="15">
        <f t="shared" si="1"/>
        <v>64075266.74</v>
      </c>
      <c r="G14" s="15">
        <f t="shared" si="1"/>
        <v>1560782.17</v>
      </c>
      <c r="H14" s="15">
        <f t="shared" si="1"/>
        <v>1560782.17</v>
      </c>
      <c r="I14" s="15">
        <f t="shared" si="1"/>
        <v>82513177.88</v>
      </c>
      <c r="J14" s="15">
        <f t="shared" si="1"/>
        <v>1142778.31</v>
      </c>
      <c r="K14" s="16">
        <f t="shared" si="1"/>
        <v>0</v>
      </c>
      <c r="L14" s="2"/>
    </row>
    <row r="15" spans="1:12" s="34" customFormat="1" ht="15" customHeight="1">
      <c r="A15" s="13" t="s">
        <v>75</v>
      </c>
      <c r="B15" s="41">
        <v>61668660</v>
      </c>
      <c r="C15" s="41">
        <v>63468360.05</v>
      </c>
      <c r="D15" s="41">
        <v>9267835.77</v>
      </c>
      <c r="E15" s="41">
        <v>9267835.77</v>
      </c>
      <c r="F15" s="8">
        <f>C15-E15</f>
        <v>54200524.28</v>
      </c>
      <c r="G15" s="41">
        <v>637541.7</v>
      </c>
      <c r="H15" s="41">
        <v>637541.7</v>
      </c>
      <c r="I15" s="8">
        <f>C15-H15</f>
        <v>62830818.349999994</v>
      </c>
      <c r="J15" s="41">
        <v>219537.84</v>
      </c>
      <c r="K15" s="42">
        <v>0</v>
      </c>
      <c r="L15" s="40"/>
    </row>
    <row r="16" spans="1:12" s="34" customFormat="1" ht="15" customHeight="1">
      <c r="A16" s="13" t="s">
        <v>76</v>
      </c>
      <c r="B16" s="41">
        <v>17810000</v>
      </c>
      <c r="C16" s="41">
        <v>17379000</v>
      </c>
      <c r="D16" s="41">
        <v>10260451.68</v>
      </c>
      <c r="E16" s="41">
        <v>10260451.68</v>
      </c>
      <c r="F16" s="8">
        <f>C16-E16</f>
        <v>7118548.32</v>
      </c>
      <c r="G16" s="41">
        <v>452834.61</v>
      </c>
      <c r="H16" s="41">
        <v>452834.61</v>
      </c>
      <c r="I16" s="8">
        <f>C16-H16</f>
        <v>16926165.39</v>
      </c>
      <c r="J16" s="41">
        <v>452834.61</v>
      </c>
      <c r="K16" s="42">
        <v>0</v>
      </c>
      <c r="L16" s="40"/>
    </row>
    <row r="17" spans="1:12" s="34" customFormat="1" ht="15" customHeight="1">
      <c r="A17" s="13" t="s">
        <v>79</v>
      </c>
      <c r="B17" s="41">
        <v>3226600</v>
      </c>
      <c r="C17" s="41">
        <v>3226600</v>
      </c>
      <c r="D17" s="41">
        <v>470405.86</v>
      </c>
      <c r="E17" s="41">
        <v>470405.86</v>
      </c>
      <c r="F17" s="8">
        <f>C17-E17</f>
        <v>2756194.14</v>
      </c>
      <c r="G17" s="41">
        <v>470405.86</v>
      </c>
      <c r="H17" s="41">
        <v>470405.86</v>
      </c>
      <c r="I17" s="8">
        <f>C17-H17</f>
        <v>2756194.14</v>
      </c>
      <c r="J17" s="41">
        <v>470405.86</v>
      </c>
      <c r="K17" s="42">
        <v>0</v>
      </c>
      <c r="L17" s="40"/>
    </row>
    <row r="18" spans="1:11" ht="15" customHeight="1">
      <c r="A18" s="17" t="s">
        <v>19</v>
      </c>
      <c r="B18" s="18">
        <v>4896540</v>
      </c>
      <c r="C18" s="18">
        <v>4896540</v>
      </c>
      <c r="D18" s="10"/>
      <c r="E18" s="10"/>
      <c r="F18" s="15">
        <f>C18-E18</f>
        <v>4896540</v>
      </c>
      <c r="G18" s="10"/>
      <c r="H18" s="10"/>
      <c r="I18" s="15">
        <f>C18-H18</f>
        <v>4896540</v>
      </c>
      <c r="J18" s="10"/>
      <c r="K18" s="11"/>
    </row>
    <row r="19" spans="1:11" ht="15" customHeight="1">
      <c r="A19" s="14" t="s">
        <v>77</v>
      </c>
      <c r="B19" s="15">
        <f aca="true" t="shared" si="2" ref="B19:K19">SUM(B10+B14+B18)</f>
        <v>542096100</v>
      </c>
      <c r="C19" s="15">
        <f t="shared" si="2"/>
        <v>552219962.1</v>
      </c>
      <c r="D19" s="15">
        <f t="shared" si="2"/>
        <v>190678120.45</v>
      </c>
      <c r="E19" s="15">
        <f t="shared" si="2"/>
        <v>190678120.45</v>
      </c>
      <c r="F19" s="15">
        <f t="shared" si="2"/>
        <v>361541841.65000004</v>
      </c>
      <c r="G19" s="15">
        <f t="shared" si="2"/>
        <v>64122137.56</v>
      </c>
      <c r="H19" s="15">
        <f t="shared" si="2"/>
        <v>64122137.56</v>
      </c>
      <c r="I19" s="15">
        <f t="shared" si="2"/>
        <v>488097824.54</v>
      </c>
      <c r="J19" s="15">
        <f t="shared" si="2"/>
        <v>52178680.120000005</v>
      </c>
      <c r="K19" s="16">
        <f t="shared" si="2"/>
        <v>0</v>
      </c>
    </row>
    <row r="20" spans="1:11" ht="15" customHeight="1">
      <c r="A20" s="14" t="s">
        <v>78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22157345.52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54</v>
      </c>
      <c r="B21" s="20">
        <f>B19+B20</f>
        <v>542096100</v>
      </c>
      <c r="C21" s="20">
        <f>C19+C20</f>
        <v>552219962.1</v>
      </c>
      <c r="D21" s="20">
        <f>D19+D20</f>
        <v>190678120.45</v>
      </c>
      <c r="E21" s="20">
        <f>E19+E20</f>
        <v>190678120.45</v>
      </c>
      <c r="F21" s="20"/>
      <c r="G21" s="20">
        <f>G19+G20</f>
        <v>64122137.56</v>
      </c>
      <c r="H21" s="20">
        <f>H19+H20</f>
        <v>86279483.08</v>
      </c>
      <c r="I21" s="20"/>
      <c r="J21" s="20">
        <f>J19+J20</f>
        <v>52178680.120000005</v>
      </c>
      <c r="K21" s="43">
        <f>K19+K20</f>
        <v>0</v>
      </c>
    </row>
    <row r="22" spans="1:11" ht="13.5" thickTop="1">
      <c r="A22" s="67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28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3" t="s">
        <v>20</v>
      </c>
      <c r="B25" s="63"/>
      <c r="C25" s="62" t="s">
        <v>21</v>
      </c>
      <c r="D25" s="62"/>
      <c r="E25" s="62"/>
      <c r="F25" s="62" t="s">
        <v>80</v>
      </c>
      <c r="G25" s="62"/>
      <c r="H25" s="62"/>
      <c r="I25" s="62" t="s">
        <v>82</v>
      </c>
      <c r="J25" s="62"/>
      <c r="K25" s="62"/>
    </row>
    <row r="26" spans="1:11" ht="14.25">
      <c r="A26" s="63" t="s">
        <v>23</v>
      </c>
      <c r="B26" s="63"/>
      <c r="C26" s="62" t="s">
        <v>24</v>
      </c>
      <c r="D26" s="62"/>
      <c r="E26" s="62"/>
      <c r="F26" s="62" t="s">
        <v>81</v>
      </c>
      <c r="G26" s="62"/>
      <c r="H26" s="62"/>
      <c r="I26" s="62" t="s">
        <v>22</v>
      </c>
      <c r="J26" s="62"/>
      <c r="K26" s="62"/>
    </row>
    <row r="27" spans="1:12" ht="15">
      <c r="A27" s="65" t="s">
        <v>25</v>
      </c>
      <c r="B27" s="65"/>
      <c r="C27" s="66" t="s">
        <v>26</v>
      </c>
      <c r="D27" s="66"/>
      <c r="E27" s="66"/>
      <c r="F27" s="62"/>
      <c r="G27" s="62"/>
      <c r="H27" s="62"/>
      <c r="I27" s="62"/>
      <c r="J27" s="62"/>
      <c r="K27" s="62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25:B25"/>
    <mergeCell ref="A26:B26"/>
    <mergeCell ref="F26:H26"/>
    <mergeCell ref="F27:H27"/>
    <mergeCell ref="F25:H25"/>
    <mergeCell ref="A27:B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2018-04-02T12:19:24Z</dcterms:modified>
  <cp:category/>
  <cp:version/>
  <cp:contentType/>
  <cp:contentStatus/>
</cp:coreProperties>
</file>