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6ºBimestre 2017" sheetId="1" r:id="rId1"/>
  </sheets>
  <definedNames>
    <definedName name="_xlnm.Print_Area" localSheetId="0">'RREO por Funcão-6ºBimestre 2017'!$A$1:$L$93</definedName>
    <definedName name="_xlnm.Print_Titles" localSheetId="0">'RREO por Funcão-6ºBimestre 2017'!$7:$8</definedName>
  </definedNames>
  <calcPr fullCalcOnLoad="1"/>
</workbook>
</file>

<file path=xl/sharedStrings.xml><?xml version="1.0" encoding="utf-8"?>
<sst xmlns="http://schemas.openxmlformats.org/spreadsheetml/2006/main" count="106" uniqueCount="98">
  <si>
    <t>LEGISLATIVO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</si>
  <si>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</si>
  <si>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</si>
  <si>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</si>
  <si>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</si>
  <si>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</si>
  <si>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</si>
  <si>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</si>
  <si>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</si>
  <si>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</si>
  <si>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</si>
  <si>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</si>
  <si>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</si>
  <si>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</si>
  <si>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</si>
  <si>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</si>
  <si>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</si>
  <si>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</si>
  <si>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</si>
  <si>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</si>
  <si>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</si>
  <si>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</si>
  <si>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</si>
  <si>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</si>
  <si>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</si>
  <si>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</si>
  <si>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</si>
  <si>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</si>
  <si>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</si>
  <si>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</si>
  <si>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</si>
  <si>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</si>
  <si>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</si>
  <si>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</si>
  <si>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</si>
  <si>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</si>
  <si>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</si>
  <si>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</si>
  <si>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</si>
  <si>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</si>
  <si>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</si>
  <si>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</si>
  <si>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</si>
  <si>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</si>
  <si>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</si>
  <si>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</si>
  <si>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</si>
  <si>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</si>
  <si>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</si>
  <si>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</si>
  <si>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</si>
  <si>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</si>
  <si>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</si>
  <si>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</si>
  <si>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</si>
  <si>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</si>
  <si>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</si>
  <si>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</si>
  <si>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</si>
  <si>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</si>
  <si>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</si>
  <si>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</si>
  <si>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</si>
  <si>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</si>
  <si>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</si>
  <si>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</si>
  <si>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</si>
  <si>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</si>
  <si>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</si>
  <si>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</si>
  <si>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</si>
  <si>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</si>
  <si>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</si>
  <si>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</si>
  <si>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</si>
  <si>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</si>
  <si>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</si>
  <si>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</si>
  <si>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</si>
  <si>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</si>
  <si>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</si>
  <si>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</si>
  <si>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</si>
  <si>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</si>
  <si>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</si>
  <si>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</si>
  <si>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</si>
  <si>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</si>
  <si>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</si>
  <si>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</si>
  <si>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</si>
  <si>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</si>
  <si>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</si>
  <si>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</si>
  <si>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</si>
  <si>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Fabiano Martins de Oliveira</t>
  </si>
  <si>
    <t>Saulo Pedroso de Souza</t>
  </si>
  <si>
    <t>6º BIMESTRE DE 2017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</si>
</sst>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3" applyFont="1" applyAlignment="1">
      <alignment vertical="center"/>
    </xf>
    <xf numFmtId="0" fontId="24" fillId="0" borderId="0" xfId="49" applyFont="1" applyBorder="1" applyAlignment="1" applyProtection="1">
      <alignment/>
      <protection hidden="1"/>
    </xf>
    <xf numFmtId="0" fontId="25" fillId="0" borderId="0" xfId="49" applyFont="1" applyBorder="1" applyAlignment="1" applyProtection="1">
      <alignment/>
      <protection hidden="1"/>
    </xf>
    <xf numFmtId="39" fontId="26" fillId="0" borderId="0" xfId="49" applyNumberFormat="1" applyFont="1" applyBorder="1" applyAlignment="1" applyProtection="1">
      <alignment/>
      <protection hidden="1"/>
    </xf>
    <xf numFmtId="39" fontId="26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left" vertical="center"/>
      <protection hidden="1"/>
    </xf>
    <xf numFmtId="171" fontId="21" fillId="0" borderId="10" xfId="53" applyFont="1" applyBorder="1" applyAlignment="1" applyProtection="1">
      <alignment horizontal="right" vertical="center"/>
      <protection hidden="1"/>
    </xf>
    <xf numFmtId="171" fontId="21" fillId="0" borderId="10" xfId="53" applyFont="1" applyBorder="1" applyAlignment="1" applyProtection="1">
      <alignment vertical="center"/>
      <protection hidden="1"/>
    </xf>
    <xf numFmtId="171" fontId="21" fillId="0" borderId="11" xfId="53" applyFont="1" applyBorder="1" applyAlignment="1" applyProtection="1">
      <alignment vertical="center"/>
      <protection hidden="1"/>
    </xf>
    <xf numFmtId="1" fontId="22" fillId="23" borderId="12" xfId="49" applyNumberFormat="1" applyFont="1" applyFill="1" applyBorder="1" applyAlignment="1" applyProtection="1">
      <alignment horizontal="center" vertical="center"/>
      <protection hidden="1"/>
    </xf>
    <xf numFmtId="171" fontId="22" fillId="23" borderId="12" xfId="53" applyFont="1" applyFill="1" applyBorder="1" applyAlignment="1" applyProtection="1">
      <alignment horizontal="right" vertical="center"/>
      <protection hidden="1"/>
    </xf>
    <xf numFmtId="171" fontId="22" fillId="23" borderId="13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left" vertical="center"/>
      <protection hidden="1"/>
    </xf>
    <xf numFmtId="171" fontId="22" fillId="23" borderId="10" xfId="53" applyFont="1" applyFill="1" applyBorder="1" applyAlignment="1" applyProtection="1">
      <alignment horizontal="right" vertical="center"/>
      <protection hidden="1"/>
    </xf>
    <xf numFmtId="171" fontId="22" fillId="23" borderId="11" xfId="53" applyFont="1" applyFill="1" applyBorder="1" applyAlignment="1" applyProtection="1">
      <alignment horizontal="right" vertical="center"/>
      <protection hidden="1"/>
    </xf>
    <xf numFmtId="171" fontId="23" fillId="0" borderId="0" xfId="0" applyNumberFormat="1" applyFont="1" applyAlignment="1">
      <alignment vertical="center"/>
    </xf>
    <xf numFmtId="39" fontId="27" fillId="14" borderId="14" xfId="49" applyNumberFormat="1" applyFont="1" applyFill="1" applyBorder="1" applyAlignment="1" applyProtection="1">
      <alignment horizontal="center" vertical="center" wrapText="1"/>
      <protection hidden="1"/>
    </xf>
    <xf numFmtId="39" fontId="27" fillId="14" borderId="11" xfId="49" applyNumberFormat="1" applyFont="1" applyFill="1" applyBorder="1" applyAlignment="1" applyProtection="1">
      <alignment horizontal="center" vertical="center"/>
      <protection hidden="1"/>
    </xf>
    <xf numFmtId="2" fontId="26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171" fontId="22" fillId="23" borderId="10" xfId="53" applyFont="1" applyFill="1" applyBorder="1" applyAlignment="1" applyProtection="1">
      <alignment vertical="center"/>
      <protection hidden="1"/>
    </xf>
    <xf numFmtId="0" fontId="27" fillId="14" borderId="15" xfId="49" applyFont="1" applyFill="1" applyBorder="1" applyAlignment="1" applyProtection="1">
      <alignment horizontal="center" vertical="center"/>
      <protection hidden="1"/>
    </xf>
    <xf numFmtId="0" fontId="27" fillId="14" borderId="10" xfId="49" applyFont="1" applyFill="1" applyBorder="1" applyAlignment="1" applyProtection="1">
      <alignment horizontal="center" vertical="center"/>
      <protection hidden="1"/>
    </xf>
    <xf numFmtId="39" fontId="27" fillId="14" borderId="10" xfId="49" applyNumberFormat="1" applyFont="1" applyFill="1" applyBorder="1" applyAlignment="1" applyProtection="1">
      <alignment horizontal="center" vertical="center"/>
      <protection hidden="1"/>
    </xf>
    <xf numFmtId="2" fontId="27" fillId="14" borderId="10" xfId="49" applyNumberFormat="1" applyFont="1" applyFill="1" applyBorder="1" applyAlignment="1" applyProtection="1">
      <alignment horizontal="center" vertical="center"/>
      <protection hidden="1"/>
    </xf>
    <xf numFmtId="10" fontId="22" fillId="23" borderId="10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0" xfId="53" applyNumberFormat="1" applyFont="1" applyBorder="1" applyAlignment="1" applyProtection="1">
      <alignment horizontal="right" vertical="center" indent="1"/>
      <protection hidden="1"/>
    </xf>
    <xf numFmtId="10" fontId="22" fillId="23" borderId="12" xfId="53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39" fontId="27" fillId="14" borderId="15" xfId="49" applyNumberFormat="1" applyFont="1" applyFill="1" applyBorder="1" applyAlignment="1" applyProtection="1">
      <alignment horizontal="center" vertical="center"/>
      <protection hidden="1"/>
    </xf>
    <xf numFmtId="0" fontId="20" fillId="0" borderId="16" xfId="49" applyFont="1" applyBorder="1" applyAlignment="1" applyProtection="1">
      <alignment horizontal="right"/>
      <protection hidden="1"/>
    </xf>
    <xf numFmtId="0" fontId="28" fillId="0" borderId="0" xfId="49" applyFont="1" applyBorder="1" applyAlignment="1" applyProtection="1">
      <alignment horizontal="center"/>
      <protection hidden="1"/>
    </xf>
    <xf numFmtId="0" fontId="24" fillId="0" borderId="0" xfId="49" applyFont="1" applyBorder="1" applyAlignment="1" applyProtection="1">
      <alignment horizontal="center"/>
      <protection hidden="1"/>
    </xf>
    <xf numFmtId="0" fontId="25" fillId="0" borderId="0" xfId="49" applyFont="1" applyBorder="1" applyAlignment="1" applyProtection="1">
      <alignment horizontal="center"/>
      <protection hidden="1"/>
    </xf>
    <xf numFmtId="0" fontId="21" fillId="0" borderId="0" xfId="0" applyFont="1" applyAlignment="1">
      <alignment horizontal="center" vertical="center"/>
    </xf>
    <xf numFmtId="39" fontId="27" fillId="14" borderId="15" xfId="49" applyNumberFormat="1" applyFont="1" applyFill="1" applyBorder="1" applyAlignment="1" applyProtection="1">
      <alignment horizontal="center" vertical="center" wrapText="1"/>
      <protection hidden="1"/>
    </xf>
    <xf numFmtId="39" fontId="27" fillId="14" borderId="10" xfId="49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PageLayoutView="0" workbookViewId="0" topLeftCell="A1">
      <selection activeCell="L83" sqref="L83"/>
    </sheetView>
  </sheetViews>
  <sheetFormatPr defaultColWidth="9.140625" defaultRowHeight="12.75"/>
  <cols>
    <col min="1" max="1" width="29.7109375" style="1" bestFit="1" customWidth="1"/>
    <col min="2" max="5" width="14.7109375" style="1" customWidth="1"/>
    <col min="6" max="6" width="10.7109375" style="22" customWidth="1"/>
    <col min="7" max="9" width="14.7109375" style="1" customWidth="1"/>
    <col min="10" max="10" width="10.7109375" style="1" customWidth="1"/>
    <col min="11" max="11" width="14.7109375" style="1" customWidth="1"/>
    <col min="12" max="12" width="16.7109375" style="1" customWidth="1"/>
    <col min="13" max="16384" width="9.140625" style="1" customWidth="1"/>
  </cols>
  <sheetData>
    <row r="1" spans="1:14" ht="20.25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8">
      <c r="A3" s="44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2" ht="18">
      <c r="A4" s="3" t="s">
        <v>57</v>
      </c>
      <c r="B4" s="4"/>
      <c r="C4" s="4"/>
      <c r="D4" s="5"/>
      <c r="E4" s="5"/>
      <c r="F4" s="21"/>
      <c r="G4" s="5"/>
      <c r="H4" s="5"/>
      <c r="I4" s="6"/>
      <c r="J4" s="6"/>
      <c r="K4" s="5"/>
      <c r="L4" s="5"/>
    </row>
    <row r="5" spans="1:12" ht="18">
      <c r="A5" s="3" t="s">
        <v>97</v>
      </c>
      <c r="B5" s="4"/>
      <c r="C5" s="4"/>
      <c r="D5" s="5"/>
      <c r="E5" s="5"/>
      <c r="F5" s="21"/>
      <c r="G5" s="5"/>
      <c r="H5" s="5"/>
      <c r="I5" s="6"/>
      <c r="J5" s="6"/>
      <c r="K5" s="5"/>
      <c r="L5" s="5"/>
    </row>
    <row r="6" spans="1:12" ht="13.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8" customHeight="1" thickTop="1">
      <c r="A7" s="26" t="s">
        <v>6</v>
      </c>
      <c r="B7" s="40" t="s">
        <v>7</v>
      </c>
      <c r="C7" s="40"/>
      <c r="D7" s="40" t="s">
        <v>83</v>
      </c>
      <c r="E7" s="40"/>
      <c r="F7" s="40"/>
      <c r="G7" s="46" t="s">
        <v>85</v>
      </c>
      <c r="H7" s="40" t="s">
        <v>94</v>
      </c>
      <c r="I7" s="40"/>
      <c r="J7" s="40"/>
      <c r="K7" s="46" t="s">
        <v>91</v>
      </c>
      <c r="L7" s="19" t="s">
        <v>92</v>
      </c>
    </row>
    <row r="8" spans="1:12" ht="18" customHeight="1">
      <c r="A8" s="27" t="s">
        <v>9</v>
      </c>
      <c r="B8" s="28" t="s">
        <v>5</v>
      </c>
      <c r="C8" s="28" t="s">
        <v>88</v>
      </c>
      <c r="D8" s="28" t="s">
        <v>86</v>
      </c>
      <c r="E8" s="28" t="s">
        <v>89</v>
      </c>
      <c r="F8" s="29" t="s">
        <v>84</v>
      </c>
      <c r="G8" s="47"/>
      <c r="H8" s="28" t="s">
        <v>86</v>
      </c>
      <c r="I8" s="28" t="s">
        <v>87</v>
      </c>
      <c r="J8" s="28" t="s">
        <v>90</v>
      </c>
      <c r="K8" s="47"/>
      <c r="L8" s="20" t="s">
        <v>93</v>
      </c>
    </row>
    <row r="9" spans="1:12" ht="15" customHeight="1">
      <c r="A9" s="15" t="s">
        <v>0</v>
      </c>
      <c r="B9" s="16">
        <f aca="true" t="shared" si="0" ref="B9:I9">SUM(B10:B11)</f>
        <v>10525000</v>
      </c>
      <c r="C9" s="16">
        <f t="shared" si="0"/>
        <v>12525000</v>
      </c>
      <c r="D9" s="16">
        <f t="shared" si="0"/>
        <v>2008123.83</v>
      </c>
      <c r="E9" s="16">
        <f t="shared" si="0"/>
        <v>11182995.36</v>
      </c>
      <c r="F9" s="30">
        <f>E9/E$83</f>
        <v>0.02403501172614097</v>
      </c>
      <c r="G9" s="25">
        <f>C9-E9</f>
        <v>1342004.6400000006</v>
      </c>
      <c r="H9" s="16">
        <f t="shared" si="0"/>
        <v>2405300.87</v>
      </c>
      <c r="I9" s="16">
        <f t="shared" si="0"/>
        <v>11167427.2</v>
      </c>
      <c r="J9" s="30">
        <f>I9/I$83</f>
        <v>0.024650122810640426</v>
      </c>
      <c r="K9" s="25">
        <f>C9-I9</f>
        <v>1357572.8000000007</v>
      </c>
      <c r="L9" s="17">
        <f>SUM(L10:L11)</f>
        <v>15568.16</v>
      </c>
    </row>
    <row r="10" spans="1:12" ht="15" customHeight="1">
      <c r="A10" s="8" t="s">
        <v>10</v>
      </c>
      <c r="B10" s="9">
        <v>9624200</v>
      </c>
      <c r="C10" s="9">
        <v>11624200</v>
      </c>
      <c r="D10" s="10">
        <v>1824070.83</v>
      </c>
      <c r="E10" s="10">
        <v>10316851.42</v>
      </c>
      <c r="F10" s="31">
        <f>E10/E$83</f>
        <v>0.02217345504259908</v>
      </c>
      <c r="G10" s="10">
        <f>C10-E10</f>
        <v>1307348.58</v>
      </c>
      <c r="H10" s="10">
        <v>2221247.87</v>
      </c>
      <c r="I10" s="10">
        <v>10301283.26</v>
      </c>
      <c r="J10" s="31">
        <f>I10/I$83</f>
        <v>0.022738263067987083</v>
      </c>
      <c r="K10" s="10">
        <f>C10-I10</f>
        <v>1322916.7400000002</v>
      </c>
      <c r="L10" s="11">
        <v>15568.16</v>
      </c>
    </row>
    <row r="11" spans="1:12" ht="15" customHeight="1">
      <c r="A11" s="8" t="s">
        <v>25</v>
      </c>
      <c r="B11" s="9">
        <v>900800</v>
      </c>
      <c r="C11" s="9">
        <v>900800</v>
      </c>
      <c r="D11" s="10">
        <v>184053</v>
      </c>
      <c r="E11" s="10">
        <v>866143.94</v>
      </c>
      <c r="F11" s="31">
        <f>E11/E$83</f>
        <v>0.0018615566835418894</v>
      </c>
      <c r="G11" s="10">
        <f aca="true" t="shared" si="1" ref="G11:G75">C11-E11</f>
        <v>34656.060000000056</v>
      </c>
      <c r="H11" s="10">
        <v>184053</v>
      </c>
      <c r="I11" s="10">
        <v>866143.94</v>
      </c>
      <c r="J11" s="31">
        <f aca="true" t="shared" si="2" ref="J11:J75">I11/I$83</f>
        <v>0.0019118597426533456</v>
      </c>
      <c r="K11" s="10">
        <f aca="true" t="shared" si="3" ref="K11:K75">C11-I11</f>
        <v>34656.060000000056</v>
      </c>
      <c r="L11" s="11">
        <v>0</v>
      </c>
    </row>
    <row r="12" spans="1:12" ht="15" customHeight="1">
      <c r="A12" s="15" t="s">
        <v>1</v>
      </c>
      <c r="B12" s="16">
        <f aca="true" t="shared" si="4" ref="B12:L12">SUM(B13:B13)</f>
        <v>8831600</v>
      </c>
      <c r="C12" s="16">
        <f t="shared" si="4"/>
        <v>9710706.23</v>
      </c>
      <c r="D12" s="16">
        <f t="shared" si="4"/>
        <v>1558825.05</v>
      </c>
      <c r="E12" s="16">
        <f t="shared" si="4"/>
        <v>9662423.37</v>
      </c>
      <c r="F12" s="30">
        <f aca="true" t="shared" si="5" ref="F12:F76">E12/E$83</f>
        <v>0.02076692795845786</v>
      </c>
      <c r="G12" s="25">
        <f t="shared" si="1"/>
        <v>48282.86000000127</v>
      </c>
      <c r="H12" s="16">
        <f t="shared" si="4"/>
        <v>1574407.24</v>
      </c>
      <c r="I12" s="16">
        <f t="shared" si="4"/>
        <v>9655938.53</v>
      </c>
      <c r="J12" s="30">
        <f t="shared" si="2"/>
        <v>0.02131377857708307</v>
      </c>
      <c r="K12" s="25">
        <f t="shared" si="3"/>
        <v>54767.70000000112</v>
      </c>
      <c r="L12" s="17">
        <f t="shared" si="4"/>
        <v>6484.84</v>
      </c>
    </row>
    <row r="13" spans="1:12" ht="15" customHeight="1">
      <c r="A13" s="8" t="s">
        <v>2</v>
      </c>
      <c r="B13" s="9">
        <v>8831600</v>
      </c>
      <c r="C13" s="9">
        <v>9710706.23</v>
      </c>
      <c r="D13" s="10">
        <v>1558825.05</v>
      </c>
      <c r="E13" s="10">
        <v>9662423.37</v>
      </c>
      <c r="F13" s="31">
        <f t="shared" si="5"/>
        <v>0.02076692795845786</v>
      </c>
      <c r="G13" s="10">
        <f t="shared" si="1"/>
        <v>48282.86000000127</v>
      </c>
      <c r="H13" s="10">
        <v>1574407.24</v>
      </c>
      <c r="I13" s="10">
        <v>9655938.53</v>
      </c>
      <c r="J13" s="31">
        <f t="shared" si="2"/>
        <v>0.02131377857708307</v>
      </c>
      <c r="K13" s="10">
        <f t="shared" si="3"/>
        <v>54767.70000000112</v>
      </c>
      <c r="L13" s="11">
        <v>6484.84</v>
      </c>
    </row>
    <row r="14" spans="1:12" ht="15" customHeight="1">
      <c r="A14" s="15" t="s">
        <v>11</v>
      </c>
      <c r="B14" s="16">
        <f aca="true" t="shared" si="6" ref="B14:I14">SUM(B15:B20)</f>
        <v>51779040</v>
      </c>
      <c r="C14" s="16">
        <f t="shared" si="6"/>
        <v>51988364.769999996</v>
      </c>
      <c r="D14" s="16">
        <f t="shared" si="6"/>
        <v>8568377.74</v>
      </c>
      <c r="E14" s="16">
        <f t="shared" si="6"/>
        <v>50562469.629999995</v>
      </c>
      <c r="F14" s="30">
        <f t="shared" si="5"/>
        <v>0.1086712022439484</v>
      </c>
      <c r="G14" s="25">
        <f t="shared" si="1"/>
        <v>1425895.1400000006</v>
      </c>
      <c r="H14" s="16">
        <f t="shared" si="6"/>
        <v>11784604.82</v>
      </c>
      <c r="I14" s="16">
        <f t="shared" si="6"/>
        <v>48989405.870000005</v>
      </c>
      <c r="J14" s="30">
        <f t="shared" si="2"/>
        <v>0.10813545944725829</v>
      </c>
      <c r="K14" s="25">
        <f t="shared" si="3"/>
        <v>2998958.899999991</v>
      </c>
      <c r="L14" s="17">
        <f>SUM(L15:L20)</f>
        <v>1573063.76</v>
      </c>
    </row>
    <row r="15" spans="1:12" ht="15" customHeight="1">
      <c r="A15" s="8" t="s">
        <v>12</v>
      </c>
      <c r="B15" s="9">
        <v>18831400</v>
      </c>
      <c r="C15" s="9">
        <v>21277854.44</v>
      </c>
      <c r="D15" s="10">
        <v>4788537.76</v>
      </c>
      <c r="E15" s="10">
        <v>21033547.61</v>
      </c>
      <c r="F15" s="31">
        <f t="shared" si="5"/>
        <v>0.045206274989341884</v>
      </c>
      <c r="G15" s="10">
        <f t="shared" si="1"/>
        <v>244306.83000000194</v>
      </c>
      <c r="H15" s="10">
        <v>5496687.86</v>
      </c>
      <c r="I15" s="10">
        <v>20252201.32</v>
      </c>
      <c r="J15" s="31">
        <f t="shared" si="2"/>
        <v>0.04470315684921718</v>
      </c>
      <c r="K15" s="10">
        <f t="shared" si="3"/>
        <v>1025653.120000001</v>
      </c>
      <c r="L15" s="11">
        <v>781346.29</v>
      </c>
    </row>
    <row r="16" spans="1:12" ht="15" customHeight="1">
      <c r="A16" s="8" t="s">
        <v>13</v>
      </c>
      <c r="B16" s="9">
        <v>10673540</v>
      </c>
      <c r="C16" s="9">
        <v>10146971.02</v>
      </c>
      <c r="D16" s="10">
        <v>1731171.5</v>
      </c>
      <c r="E16" s="10">
        <v>10063688.41</v>
      </c>
      <c r="F16" s="31">
        <f t="shared" si="5"/>
        <v>0.02162934537268546</v>
      </c>
      <c r="G16" s="10">
        <f t="shared" si="1"/>
        <v>83282.6099999994</v>
      </c>
      <c r="H16" s="10">
        <v>2132302.01</v>
      </c>
      <c r="I16" s="10">
        <v>9817631.03</v>
      </c>
      <c r="J16" s="31">
        <f t="shared" si="2"/>
        <v>0.021670686207746603</v>
      </c>
      <c r="K16" s="10">
        <f t="shared" si="3"/>
        <v>329339.9900000002</v>
      </c>
      <c r="L16" s="11">
        <v>246057.38</v>
      </c>
    </row>
    <row r="17" spans="1:12" ht="15" customHeight="1">
      <c r="A17" s="8" t="s">
        <v>14</v>
      </c>
      <c r="B17" s="9">
        <v>2144000</v>
      </c>
      <c r="C17" s="9">
        <v>2422000</v>
      </c>
      <c r="D17" s="10">
        <v>676486.56</v>
      </c>
      <c r="E17" s="10">
        <v>2335578.67</v>
      </c>
      <c r="F17" s="31">
        <f t="shared" si="5"/>
        <v>0.005019733882888308</v>
      </c>
      <c r="G17" s="10">
        <f t="shared" si="1"/>
        <v>86421.33000000007</v>
      </c>
      <c r="H17" s="10">
        <v>456406.81</v>
      </c>
      <c r="I17" s="10">
        <v>2030585.51</v>
      </c>
      <c r="J17" s="31">
        <f t="shared" si="2"/>
        <v>0.004482158809059165</v>
      </c>
      <c r="K17" s="10">
        <f t="shared" si="3"/>
        <v>391414.49</v>
      </c>
      <c r="L17" s="11">
        <v>304993.16</v>
      </c>
    </row>
    <row r="18" spans="1:12" ht="15" customHeight="1">
      <c r="A18" s="8" t="s">
        <v>15</v>
      </c>
      <c r="B18" s="9">
        <v>16260800</v>
      </c>
      <c r="C18" s="9">
        <v>16463042.73</v>
      </c>
      <c r="D18" s="10">
        <v>1172127.62</v>
      </c>
      <c r="E18" s="10">
        <v>16278080.54</v>
      </c>
      <c r="F18" s="31">
        <f t="shared" si="5"/>
        <v>0.034985604845852954</v>
      </c>
      <c r="G18" s="10">
        <f t="shared" si="1"/>
        <v>184962.19000000134</v>
      </c>
      <c r="H18" s="10">
        <v>3497895.71</v>
      </c>
      <c r="I18" s="10">
        <v>16037665.32</v>
      </c>
      <c r="J18" s="31">
        <f t="shared" si="2"/>
        <v>0.03540031312977343</v>
      </c>
      <c r="K18" s="10">
        <f t="shared" si="3"/>
        <v>425377.41000000015</v>
      </c>
      <c r="L18" s="11">
        <v>240415.22</v>
      </c>
    </row>
    <row r="19" spans="1:12" ht="15" customHeight="1">
      <c r="A19" s="8" t="s">
        <v>16</v>
      </c>
      <c r="B19" s="9">
        <v>2900000</v>
      </c>
      <c r="C19" s="9">
        <v>824080.62</v>
      </c>
      <c r="D19" s="10">
        <v>0</v>
      </c>
      <c r="E19" s="10">
        <v>0</v>
      </c>
      <c r="F19" s="31">
        <f t="shared" si="5"/>
        <v>0</v>
      </c>
      <c r="G19" s="10">
        <f t="shared" si="1"/>
        <v>824080.62</v>
      </c>
      <c r="H19" s="10">
        <v>0</v>
      </c>
      <c r="I19" s="10">
        <v>0</v>
      </c>
      <c r="J19" s="31">
        <f t="shared" si="2"/>
        <v>0</v>
      </c>
      <c r="K19" s="10">
        <f t="shared" si="3"/>
        <v>824080.62</v>
      </c>
      <c r="L19" s="11">
        <v>0</v>
      </c>
    </row>
    <row r="20" spans="1:12" ht="15" customHeight="1">
      <c r="A20" s="8" t="s">
        <v>17</v>
      </c>
      <c r="B20" s="9">
        <v>969300</v>
      </c>
      <c r="C20" s="9">
        <v>854415.96</v>
      </c>
      <c r="D20" s="10">
        <v>200054.3</v>
      </c>
      <c r="E20" s="10">
        <v>851574.4</v>
      </c>
      <c r="F20" s="31">
        <f t="shared" si="5"/>
        <v>0.001830243153179799</v>
      </c>
      <c r="G20" s="10">
        <f t="shared" si="1"/>
        <v>2841.5599999999395</v>
      </c>
      <c r="H20" s="10">
        <v>201312.43</v>
      </c>
      <c r="I20" s="10">
        <v>851322.69</v>
      </c>
      <c r="J20" s="31">
        <f t="shared" si="2"/>
        <v>0.001879144451461906</v>
      </c>
      <c r="K20" s="10">
        <f t="shared" si="3"/>
        <v>3093.2700000000186</v>
      </c>
      <c r="L20" s="11">
        <v>251.71</v>
      </c>
    </row>
    <row r="21" spans="1:12" ht="15" customHeight="1">
      <c r="A21" s="15" t="s">
        <v>18</v>
      </c>
      <c r="B21" s="16">
        <f aca="true" t="shared" si="7" ref="B21:I21">SUM(B22:B23)</f>
        <v>8975800</v>
      </c>
      <c r="C21" s="16">
        <f t="shared" si="7"/>
        <v>14192755.93</v>
      </c>
      <c r="D21" s="16">
        <f t="shared" si="7"/>
        <v>2673487.12</v>
      </c>
      <c r="E21" s="16">
        <f t="shared" si="7"/>
        <v>13630975.97</v>
      </c>
      <c r="F21" s="30">
        <f t="shared" si="5"/>
        <v>0.0292963250659612</v>
      </c>
      <c r="G21" s="25">
        <f t="shared" si="1"/>
        <v>561779.959999999</v>
      </c>
      <c r="H21" s="16">
        <f t="shared" si="7"/>
        <v>3274135.91</v>
      </c>
      <c r="I21" s="16">
        <f t="shared" si="7"/>
        <v>12343529.86</v>
      </c>
      <c r="J21" s="30">
        <f t="shared" si="2"/>
        <v>0.02724616167328203</v>
      </c>
      <c r="K21" s="25">
        <f t="shared" si="3"/>
        <v>1849226.0700000003</v>
      </c>
      <c r="L21" s="17">
        <f>SUM(L22:L23)</f>
        <v>1287446.11</v>
      </c>
    </row>
    <row r="22" spans="1:12" ht="15" customHeight="1">
      <c r="A22" s="8" t="s">
        <v>19</v>
      </c>
      <c r="B22" s="9">
        <v>7833700</v>
      </c>
      <c r="C22" s="9">
        <v>11053016.19</v>
      </c>
      <c r="D22" s="10">
        <v>2316710.47</v>
      </c>
      <c r="E22" s="10">
        <v>10909242.31</v>
      </c>
      <c r="F22" s="31">
        <f t="shared" si="5"/>
        <v>0.02344664898834074</v>
      </c>
      <c r="G22" s="10">
        <f t="shared" si="1"/>
        <v>143773.87999999896</v>
      </c>
      <c r="H22" s="10">
        <v>2878679.44</v>
      </c>
      <c r="I22" s="10">
        <v>10630137.11</v>
      </c>
      <c r="J22" s="31">
        <f t="shared" si="2"/>
        <v>0.023464149849613196</v>
      </c>
      <c r="K22" s="10">
        <f t="shared" si="3"/>
        <v>422879.0800000001</v>
      </c>
      <c r="L22" s="11">
        <v>279105.2</v>
      </c>
    </row>
    <row r="23" spans="1:12" ht="15" customHeight="1">
      <c r="A23" s="8" t="s">
        <v>20</v>
      </c>
      <c r="B23" s="9">
        <v>1142100</v>
      </c>
      <c r="C23" s="9">
        <v>3139739.74</v>
      </c>
      <c r="D23" s="10">
        <v>356776.65</v>
      </c>
      <c r="E23" s="10">
        <v>2721733.66</v>
      </c>
      <c r="F23" s="31">
        <f t="shared" si="5"/>
        <v>0.005849676077620458</v>
      </c>
      <c r="G23" s="10">
        <f t="shared" si="1"/>
        <v>418006.0800000001</v>
      </c>
      <c r="H23" s="10">
        <v>395456.47</v>
      </c>
      <c r="I23" s="10">
        <v>1713392.75</v>
      </c>
      <c r="J23" s="31">
        <f t="shared" si="2"/>
        <v>0.0037820118236688333</v>
      </c>
      <c r="K23" s="10">
        <f t="shared" si="3"/>
        <v>1426346.9900000002</v>
      </c>
      <c r="L23" s="11">
        <v>1008340.91</v>
      </c>
    </row>
    <row r="24" spans="1:12" ht="15" customHeight="1">
      <c r="A24" s="15" t="s">
        <v>21</v>
      </c>
      <c r="B24" s="16">
        <f aca="true" t="shared" si="8" ref="B24:I24">SUM(B25:B30)</f>
        <v>16416150</v>
      </c>
      <c r="C24" s="16">
        <f t="shared" si="8"/>
        <v>16940446.29</v>
      </c>
      <c r="D24" s="16">
        <f t="shared" si="8"/>
        <v>2152117.97</v>
      </c>
      <c r="E24" s="16">
        <f t="shared" si="8"/>
        <v>16164988.95</v>
      </c>
      <c r="F24" s="30">
        <f t="shared" si="5"/>
        <v>0.03474254316119015</v>
      </c>
      <c r="G24" s="25">
        <f t="shared" si="1"/>
        <v>775457.3399999999</v>
      </c>
      <c r="H24" s="16">
        <f t="shared" si="8"/>
        <v>3491570.84</v>
      </c>
      <c r="I24" s="16">
        <f t="shared" si="8"/>
        <v>15863575.829999998</v>
      </c>
      <c r="J24" s="30">
        <f t="shared" si="2"/>
        <v>0.03501604133362133</v>
      </c>
      <c r="K24" s="25">
        <f t="shared" si="3"/>
        <v>1076870.460000001</v>
      </c>
      <c r="L24" s="17">
        <f>SUM(L25:L30)</f>
        <v>301413.12</v>
      </c>
    </row>
    <row r="25" spans="1:12" ht="15" customHeight="1">
      <c r="A25" s="8" t="s">
        <v>22</v>
      </c>
      <c r="B25" s="9">
        <v>868600</v>
      </c>
      <c r="C25" s="9">
        <v>1167676.65</v>
      </c>
      <c r="D25" s="10">
        <v>168709.68</v>
      </c>
      <c r="E25" s="10">
        <v>1157309.54</v>
      </c>
      <c r="F25" s="31">
        <f t="shared" si="5"/>
        <v>0.002487343280510385</v>
      </c>
      <c r="G25" s="10">
        <f t="shared" si="1"/>
        <v>10367.10999999987</v>
      </c>
      <c r="H25" s="10">
        <v>469496.53</v>
      </c>
      <c r="I25" s="10">
        <v>1144214.47</v>
      </c>
      <c r="J25" s="31">
        <f t="shared" si="2"/>
        <v>0.0025256513162863372</v>
      </c>
      <c r="K25" s="10">
        <f t="shared" si="3"/>
        <v>23462.179999999935</v>
      </c>
      <c r="L25" s="11">
        <v>13095.07</v>
      </c>
    </row>
    <row r="26" spans="1:12" ht="15" customHeight="1">
      <c r="A26" s="8" t="s">
        <v>62</v>
      </c>
      <c r="B26" s="9">
        <v>113100</v>
      </c>
      <c r="C26" s="9">
        <v>113100</v>
      </c>
      <c r="D26" s="10">
        <v>0</v>
      </c>
      <c r="E26" s="10">
        <v>106020</v>
      </c>
      <c r="F26" s="31">
        <f t="shared" si="5"/>
        <v>0.00022786309581420281</v>
      </c>
      <c r="G26" s="10">
        <f t="shared" si="1"/>
        <v>7080</v>
      </c>
      <c r="H26" s="10">
        <v>8835</v>
      </c>
      <c r="I26" s="10">
        <v>106020</v>
      </c>
      <c r="J26" s="31">
        <f t="shared" si="2"/>
        <v>0.00023402042149727183</v>
      </c>
      <c r="K26" s="10">
        <f t="shared" si="3"/>
        <v>7080</v>
      </c>
      <c r="L26" s="11">
        <v>0</v>
      </c>
    </row>
    <row r="27" spans="1:12" ht="15" customHeight="1">
      <c r="A27" s="8" t="s">
        <v>56</v>
      </c>
      <c r="B27" s="9">
        <v>3334401</v>
      </c>
      <c r="C27" s="9">
        <v>3354457.28</v>
      </c>
      <c r="D27" s="10">
        <v>161205.81</v>
      </c>
      <c r="E27" s="10">
        <v>3021105.15</v>
      </c>
      <c r="F27" s="31">
        <f t="shared" si="5"/>
        <v>0.006493099153548685</v>
      </c>
      <c r="G27" s="10">
        <f t="shared" si="1"/>
        <v>333352.1299999999</v>
      </c>
      <c r="H27" s="10">
        <v>371852.24</v>
      </c>
      <c r="I27" s="10">
        <v>2920641.2</v>
      </c>
      <c r="J27" s="31">
        <f t="shared" si="2"/>
        <v>0.006446799515811148</v>
      </c>
      <c r="K27" s="10">
        <f t="shared" si="3"/>
        <v>433816.0799999996</v>
      </c>
      <c r="L27" s="11">
        <v>100463.95</v>
      </c>
    </row>
    <row r="28" spans="1:12" ht="15" customHeight="1">
      <c r="A28" s="8" t="s">
        <v>23</v>
      </c>
      <c r="B28" s="9">
        <v>11185349</v>
      </c>
      <c r="C28" s="9">
        <v>11267775.84</v>
      </c>
      <c r="D28" s="10">
        <v>1716930.56</v>
      </c>
      <c r="E28" s="10">
        <v>10852677.67</v>
      </c>
      <c r="F28" s="31">
        <f t="shared" si="5"/>
        <v>0.023325077643462266</v>
      </c>
      <c r="G28" s="10">
        <f t="shared" si="1"/>
        <v>415098.1699999999</v>
      </c>
      <c r="H28" s="10">
        <v>2253338.31</v>
      </c>
      <c r="I28" s="10">
        <v>10710852.37</v>
      </c>
      <c r="J28" s="31">
        <f t="shared" si="2"/>
        <v>0.02364231452765943</v>
      </c>
      <c r="K28" s="10">
        <f t="shared" si="3"/>
        <v>556923.4700000007</v>
      </c>
      <c r="L28" s="11">
        <v>141825.3</v>
      </c>
    </row>
    <row r="29" spans="1:12" ht="15" customHeight="1">
      <c r="A29" s="8" t="s">
        <v>31</v>
      </c>
      <c r="B29" s="9">
        <v>914700</v>
      </c>
      <c r="C29" s="9">
        <v>1037436.52</v>
      </c>
      <c r="D29" s="10">
        <v>105271.92</v>
      </c>
      <c r="E29" s="10">
        <v>1027876.59</v>
      </c>
      <c r="F29" s="31">
        <f t="shared" si="5"/>
        <v>0.002209159987854613</v>
      </c>
      <c r="G29" s="10">
        <f t="shared" si="1"/>
        <v>9559.930000000051</v>
      </c>
      <c r="H29" s="10">
        <v>388048.76</v>
      </c>
      <c r="I29" s="10">
        <v>981847.79</v>
      </c>
      <c r="J29" s="31">
        <f t="shared" si="2"/>
        <v>0.0021672555523671463</v>
      </c>
      <c r="K29" s="10">
        <f t="shared" si="3"/>
        <v>55588.72999999998</v>
      </c>
      <c r="L29" s="11">
        <v>46028.8</v>
      </c>
    </row>
    <row r="30" spans="1:12" ht="15" customHeight="1">
      <c r="A30" s="8" t="s">
        <v>80</v>
      </c>
      <c r="B30" s="9">
        <v>0</v>
      </c>
      <c r="C30" s="9">
        <v>0</v>
      </c>
      <c r="D30" s="10">
        <v>0</v>
      </c>
      <c r="E30" s="10">
        <v>0</v>
      </c>
      <c r="F30" s="31">
        <f t="shared" si="5"/>
        <v>0</v>
      </c>
      <c r="G30" s="10">
        <f t="shared" si="1"/>
        <v>0</v>
      </c>
      <c r="H30" s="10">
        <v>0</v>
      </c>
      <c r="I30" s="10">
        <v>0</v>
      </c>
      <c r="J30" s="31">
        <f t="shared" si="2"/>
        <v>0</v>
      </c>
      <c r="K30" s="10">
        <f t="shared" si="3"/>
        <v>0</v>
      </c>
      <c r="L30" s="11">
        <v>0</v>
      </c>
    </row>
    <row r="31" spans="1:12" ht="15" customHeight="1">
      <c r="A31" s="15" t="s">
        <v>24</v>
      </c>
      <c r="B31" s="16">
        <f aca="true" t="shared" si="9" ref="B31:L31">SUM(B32)</f>
        <v>2789200</v>
      </c>
      <c r="C31" s="16">
        <f t="shared" si="9"/>
        <v>2693582.09</v>
      </c>
      <c r="D31" s="16">
        <f t="shared" si="9"/>
        <v>615767.01</v>
      </c>
      <c r="E31" s="16">
        <f t="shared" si="9"/>
        <v>2693543.53</v>
      </c>
      <c r="F31" s="30">
        <f t="shared" si="5"/>
        <v>0.005789088544200302</v>
      </c>
      <c r="G31" s="25">
        <f t="shared" si="1"/>
        <v>38.56000000005588</v>
      </c>
      <c r="H31" s="16">
        <f t="shared" si="9"/>
        <v>615767.01</v>
      </c>
      <c r="I31" s="16">
        <f t="shared" si="9"/>
        <v>2693543.53</v>
      </c>
      <c r="J31" s="30">
        <f t="shared" si="2"/>
        <v>0.0059455215262389114</v>
      </c>
      <c r="K31" s="25">
        <f t="shared" si="3"/>
        <v>38.56000000005588</v>
      </c>
      <c r="L31" s="17">
        <f t="shared" si="9"/>
        <v>0</v>
      </c>
    </row>
    <row r="32" spans="1:12" ht="15" customHeight="1">
      <c r="A32" s="8" t="s">
        <v>25</v>
      </c>
      <c r="B32" s="9">
        <v>2789200</v>
      </c>
      <c r="C32" s="9">
        <v>2693582.09</v>
      </c>
      <c r="D32" s="10">
        <v>615767.01</v>
      </c>
      <c r="E32" s="10">
        <v>2693543.53</v>
      </c>
      <c r="F32" s="31">
        <f t="shared" si="5"/>
        <v>0.005789088544200302</v>
      </c>
      <c r="G32" s="10">
        <f t="shared" si="1"/>
        <v>38.56000000005588</v>
      </c>
      <c r="H32" s="10">
        <v>615767.01</v>
      </c>
      <c r="I32" s="10">
        <v>2693543.53</v>
      </c>
      <c r="J32" s="31">
        <f t="shared" si="2"/>
        <v>0.0059455215262389114</v>
      </c>
      <c r="K32" s="10">
        <f t="shared" si="3"/>
        <v>38.56000000005588</v>
      </c>
      <c r="L32" s="11">
        <v>0</v>
      </c>
    </row>
    <row r="33" spans="1:12" ht="15" customHeight="1">
      <c r="A33" s="15" t="s">
        <v>26</v>
      </c>
      <c r="B33" s="16">
        <f>SUM(B34:B38)</f>
        <v>101170000</v>
      </c>
      <c r="C33" s="16">
        <f>SUM(C34:C38)</f>
        <v>116517171.36</v>
      </c>
      <c r="D33" s="16">
        <f>SUM(D34:D38)</f>
        <v>12265073.169999998</v>
      </c>
      <c r="E33" s="16">
        <f>SUM(E34:E38)</f>
        <v>114209391.23</v>
      </c>
      <c r="F33" s="30">
        <f t="shared" si="5"/>
        <v>0.2454641148530774</v>
      </c>
      <c r="G33" s="25">
        <f t="shared" si="1"/>
        <v>2307780.129999995</v>
      </c>
      <c r="H33" s="16">
        <f>SUM(H34:H38)</f>
        <v>19183264.83</v>
      </c>
      <c r="I33" s="16">
        <f>SUM(I34:I38)</f>
        <v>112294572.17</v>
      </c>
      <c r="J33" s="30">
        <f t="shared" si="2"/>
        <v>0.2478704311552463</v>
      </c>
      <c r="K33" s="25">
        <f t="shared" si="3"/>
        <v>4222599.189999998</v>
      </c>
      <c r="L33" s="17">
        <f>SUM(L34:L38)</f>
        <v>1914819.06</v>
      </c>
    </row>
    <row r="34" spans="1:12" ht="15" customHeight="1">
      <c r="A34" s="8" t="s">
        <v>27</v>
      </c>
      <c r="B34" s="9">
        <v>59053310</v>
      </c>
      <c r="C34" s="9">
        <v>64668680.57</v>
      </c>
      <c r="D34" s="10">
        <v>11465810.03</v>
      </c>
      <c r="E34" s="10">
        <v>63328192.09</v>
      </c>
      <c r="F34" s="31">
        <f t="shared" si="5"/>
        <v>0.13610788437977656</v>
      </c>
      <c r="G34" s="10">
        <f t="shared" si="1"/>
        <v>1340488.4799999967</v>
      </c>
      <c r="H34" s="10">
        <v>13475461.74</v>
      </c>
      <c r="I34" s="10">
        <v>62309091.63</v>
      </c>
      <c r="J34" s="31">
        <f t="shared" si="2"/>
        <v>0.13753631283120857</v>
      </c>
      <c r="K34" s="10">
        <f t="shared" si="3"/>
        <v>2359588.9399999976</v>
      </c>
      <c r="L34" s="11">
        <v>1019100.46</v>
      </c>
    </row>
    <row r="35" spans="1:12" ht="15" customHeight="1">
      <c r="A35" s="8" t="s">
        <v>28</v>
      </c>
      <c r="B35" s="9">
        <v>37790400</v>
      </c>
      <c r="C35" s="9">
        <v>47085687.5</v>
      </c>
      <c r="D35" s="10">
        <v>-54461.66</v>
      </c>
      <c r="E35" s="10">
        <v>46413789.27</v>
      </c>
      <c r="F35" s="31">
        <f t="shared" si="5"/>
        <v>0.09975466620949094</v>
      </c>
      <c r="G35" s="10">
        <f t="shared" si="1"/>
        <v>671898.2299999967</v>
      </c>
      <c r="H35" s="10">
        <v>4662115.73</v>
      </c>
      <c r="I35" s="10">
        <v>45630801.61</v>
      </c>
      <c r="J35" s="31">
        <f t="shared" si="2"/>
        <v>0.10072193384295973</v>
      </c>
      <c r="K35" s="10">
        <f t="shared" si="3"/>
        <v>1454885.8900000006</v>
      </c>
      <c r="L35" s="11">
        <v>782987.66</v>
      </c>
    </row>
    <row r="36" spans="1:12" ht="15" customHeight="1">
      <c r="A36" s="8" t="s">
        <v>29</v>
      </c>
      <c r="B36" s="9">
        <v>2079930</v>
      </c>
      <c r="C36" s="9">
        <v>2074403.92</v>
      </c>
      <c r="D36" s="10">
        <v>421351.82</v>
      </c>
      <c r="E36" s="10">
        <v>2056245.88</v>
      </c>
      <c r="F36" s="31">
        <f t="shared" si="5"/>
        <v>0.004419378909375588</v>
      </c>
      <c r="G36" s="10">
        <f t="shared" si="1"/>
        <v>18158.040000000037</v>
      </c>
      <c r="H36" s="10">
        <v>479821.84</v>
      </c>
      <c r="I36" s="10">
        <v>2056164.21</v>
      </c>
      <c r="J36" s="31">
        <f t="shared" si="2"/>
        <v>0.0045386192708149874</v>
      </c>
      <c r="K36" s="10">
        <f t="shared" si="3"/>
        <v>18239.709999999963</v>
      </c>
      <c r="L36" s="11">
        <v>81.67</v>
      </c>
    </row>
    <row r="37" spans="1:12" ht="15" customHeight="1">
      <c r="A37" s="8" t="s">
        <v>30</v>
      </c>
      <c r="B37" s="9">
        <v>1806360</v>
      </c>
      <c r="C37" s="9">
        <v>2119217.68</v>
      </c>
      <c r="D37" s="10">
        <v>355181.69</v>
      </c>
      <c r="E37" s="10">
        <v>1876295.55</v>
      </c>
      <c r="F37" s="31">
        <f t="shared" si="5"/>
        <v>0.004032621323197627</v>
      </c>
      <c r="G37" s="10">
        <f t="shared" si="1"/>
        <v>242922.13000000012</v>
      </c>
      <c r="H37" s="10">
        <v>437468.83</v>
      </c>
      <c r="I37" s="10">
        <v>1768218.28</v>
      </c>
      <c r="J37" s="31">
        <f t="shared" si="2"/>
        <v>0.0039030294961779005</v>
      </c>
      <c r="K37" s="10">
        <f t="shared" si="3"/>
        <v>350999.40000000014</v>
      </c>
      <c r="L37" s="11">
        <v>108077.27</v>
      </c>
    </row>
    <row r="38" spans="1:12" ht="15" customHeight="1">
      <c r="A38" s="8" t="s">
        <v>31</v>
      </c>
      <c r="B38" s="9">
        <v>440000</v>
      </c>
      <c r="C38" s="9">
        <v>569181.69</v>
      </c>
      <c r="D38" s="10">
        <v>77191.29</v>
      </c>
      <c r="E38" s="10">
        <v>534868.44</v>
      </c>
      <c r="F38" s="31">
        <f t="shared" si="5"/>
        <v>0.0011495640312366834</v>
      </c>
      <c r="G38" s="10">
        <f t="shared" si="1"/>
        <v>34313.25</v>
      </c>
      <c r="H38" s="10">
        <v>128396.69</v>
      </c>
      <c r="I38" s="10">
        <v>530296.44</v>
      </c>
      <c r="J38" s="31">
        <f t="shared" si="2"/>
        <v>0.0011705357140851039</v>
      </c>
      <c r="K38" s="10">
        <f t="shared" si="3"/>
        <v>38885.25</v>
      </c>
      <c r="L38" s="11">
        <v>4572</v>
      </c>
    </row>
    <row r="39" spans="1:12" ht="15" customHeight="1">
      <c r="A39" s="15" t="s">
        <v>58</v>
      </c>
      <c r="B39" s="16">
        <f aca="true" t="shared" si="10" ref="B39:L39">SUM(B40)</f>
        <v>1203300</v>
      </c>
      <c r="C39" s="16">
        <f t="shared" si="10"/>
        <v>1869245.71</v>
      </c>
      <c r="D39" s="16">
        <f t="shared" si="10"/>
        <v>189926.37</v>
      </c>
      <c r="E39" s="16">
        <f t="shared" si="10"/>
        <v>1801006.1</v>
      </c>
      <c r="F39" s="30">
        <f t="shared" si="5"/>
        <v>0.0038708057491630234</v>
      </c>
      <c r="G39" s="25">
        <f t="shared" si="1"/>
        <v>68239.60999999987</v>
      </c>
      <c r="H39" s="16">
        <f t="shared" si="10"/>
        <v>313364.67</v>
      </c>
      <c r="I39" s="16">
        <f t="shared" si="10"/>
        <v>1780239.23</v>
      </c>
      <c r="J39" s="30">
        <f t="shared" si="2"/>
        <v>0.003929563619794177</v>
      </c>
      <c r="K39" s="25">
        <f t="shared" si="3"/>
        <v>89006.47999999998</v>
      </c>
      <c r="L39" s="17">
        <f t="shared" si="10"/>
        <v>20766.87</v>
      </c>
    </row>
    <row r="40" spans="1:12" ht="15" customHeight="1">
      <c r="A40" s="8" t="s">
        <v>80</v>
      </c>
      <c r="B40" s="9">
        <v>1203300</v>
      </c>
      <c r="C40" s="9">
        <v>1869245.71</v>
      </c>
      <c r="D40" s="10">
        <v>189926.37</v>
      </c>
      <c r="E40" s="10">
        <v>1801006.1</v>
      </c>
      <c r="F40" s="31">
        <f t="shared" si="5"/>
        <v>0.0038708057491630234</v>
      </c>
      <c r="G40" s="10">
        <f t="shared" si="1"/>
        <v>68239.60999999987</v>
      </c>
      <c r="H40" s="10">
        <v>313364.67</v>
      </c>
      <c r="I40" s="10">
        <v>1780239.23</v>
      </c>
      <c r="J40" s="31">
        <f t="shared" si="2"/>
        <v>0.003929563619794177</v>
      </c>
      <c r="K40" s="10">
        <f t="shared" si="3"/>
        <v>89006.47999999998</v>
      </c>
      <c r="L40" s="11">
        <v>20766.87</v>
      </c>
    </row>
    <row r="41" spans="1:12" ht="15" customHeight="1">
      <c r="A41" s="15" t="s">
        <v>32</v>
      </c>
      <c r="B41" s="16">
        <f aca="true" t="shared" si="11" ref="B41:I41">SUM(B42:B47)</f>
        <v>133094206</v>
      </c>
      <c r="C41" s="16">
        <f t="shared" si="11"/>
        <v>138139598.47</v>
      </c>
      <c r="D41" s="16">
        <f t="shared" si="11"/>
        <v>24850386.05</v>
      </c>
      <c r="E41" s="16">
        <f t="shared" si="11"/>
        <v>134047316.63000001</v>
      </c>
      <c r="F41" s="30">
        <f t="shared" si="5"/>
        <v>0.2881007031965523</v>
      </c>
      <c r="G41" s="25">
        <f t="shared" si="1"/>
        <v>4092281.8399999887</v>
      </c>
      <c r="H41" s="16">
        <f t="shared" si="11"/>
        <v>30278383.08</v>
      </c>
      <c r="I41" s="16">
        <f t="shared" si="11"/>
        <v>131388949.74999999</v>
      </c>
      <c r="J41" s="30">
        <f t="shared" si="2"/>
        <v>0.29001789662873856</v>
      </c>
      <c r="K41" s="25">
        <f t="shared" si="3"/>
        <v>6750648.720000014</v>
      </c>
      <c r="L41" s="17">
        <f>SUM(L42:L47)</f>
        <v>2658366.8800000004</v>
      </c>
    </row>
    <row r="42" spans="1:12" ht="15" customHeight="1">
      <c r="A42" s="8" t="s">
        <v>33</v>
      </c>
      <c r="B42" s="9">
        <v>84301320</v>
      </c>
      <c r="C42" s="9">
        <v>81997839.46</v>
      </c>
      <c r="D42" s="10">
        <v>14970763.16</v>
      </c>
      <c r="E42" s="10">
        <v>79660329.04</v>
      </c>
      <c r="F42" s="31">
        <f t="shared" si="5"/>
        <v>0.1712096697663879</v>
      </c>
      <c r="G42" s="10">
        <f t="shared" si="1"/>
        <v>2337510.419999987</v>
      </c>
      <c r="H42" s="10">
        <v>18477181.56</v>
      </c>
      <c r="I42" s="10">
        <v>77924215.19</v>
      </c>
      <c r="J42" s="31">
        <f t="shared" si="2"/>
        <v>0.1720039396680618</v>
      </c>
      <c r="K42" s="10">
        <f t="shared" si="3"/>
        <v>4073624.269999996</v>
      </c>
      <c r="L42" s="11">
        <v>1736113.85</v>
      </c>
    </row>
    <row r="43" spans="1:12" ht="15" customHeight="1">
      <c r="A43" s="8" t="s">
        <v>34</v>
      </c>
      <c r="B43" s="9">
        <v>522300</v>
      </c>
      <c r="C43" s="9">
        <v>677249.87</v>
      </c>
      <c r="D43" s="10">
        <v>21514.31</v>
      </c>
      <c r="E43" s="10">
        <v>607600.05</v>
      </c>
      <c r="F43" s="31">
        <f t="shared" si="5"/>
        <v>0.001305882177040789</v>
      </c>
      <c r="G43" s="10">
        <f t="shared" si="1"/>
        <v>69649.81999999995</v>
      </c>
      <c r="H43" s="10">
        <v>66274.68</v>
      </c>
      <c r="I43" s="10">
        <v>574757.24</v>
      </c>
      <c r="J43" s="31">
        <f t="shared" si="2"/>
        <v>0.0012686750760555426</v>
      </c>
      <c r="K43" s="10">
        <f t="shared" si="3"/>
        <v>102492.63</v>
      </c>
      <c r="L43" s="11">
        <v>32842.81</v>
      </c>
    </row>
    <row r="44" spans="1:12" ht="15" customHeight="1">
      <c r="A44" s="8" t="s">
        <v>63</v>
      </c>
      <c r="B44" s="9">
        <v>420000</v>
      </c>
      <c r="C44" s="9">
        <v>150000</v>
      </c>
      <c r="D44" s="10">
        <v>1802.77</v>
      </c>
      <c r="E44" s="10">
        <v>142362.43</v>
      </c>
      <c r="F44" s="31">
        <f t="shared" si="5"/>
        <v>0.000305971930083312</v>
      </c>
      <c r="G44" s="10">
        <f t="shared" si="1"/>
        <v>7637.570000000007</v>
      </c>
      <c r="H44" s="10">
        <v>14651.91</v>
      </c>
      <c r="I44" s="10">
        <v>126086.76</v>
      </c>
      <c r="J44" s="31">
        <f t="shared" si="2"/>
        <v>0.0002783142493909201</v>
      </c>
      <c r="K44" s="10">
        <f t="shared" si="3"/>
        <v>23913.240000000005</v>
      </c>
      <c r="L44" s="11">
        <v>16275.67</v>
      </c>
    </row>
    <row r="45" spans="1:12" ht="15" customHeight="1">
      <c r="A45" s="8" t="s">
        <v>35</v>
      </c>
      <c r="B45" s="9">
        <v>44334266</v>
      </c>
      <c r="C45" s="9">
        <v>51939531.73</v>
      </c>
      <c r="D45" s="10">
        <v>9176306.33</v>
      </c>
      <c r="E45" s="10">
        <v>50278972.3</v>
      </c>
      <c r="F45" s="31">
        <f t="shared" si="5"/>
        <v>0.10806189664812817</v>
      </c>
      <c r="G45" s="10">
        <f t="shared" si="1"/>
        <v>1660559.4299999997</v>
      </c>
      <c r="H45" s="10">
        <v>10928490.65</v>
      </c>
      <c r="I45" s="10">
        <v>49409692.66</v>
      </c>
      <c r="J45" s="31">
        <f t="shared" si="2"/>
        <v>0.1090631682922454</v>
      </c>
      <c r="K45" s="10">
        <f t="shared" si="3"/>
        <v>2529839.0700000003</v>
      </c>
      <c r="L45" s="11">
        <v>869279.64</v>
      </c>
    </row>
    <row r="46" spans="1:12" ht="15" customHeight="1">
      <c r="A46" s="8" t="s">
        <v>36</v>
      </c>
      <c r="B46" s="9">
        <v>897600</v>
      </c>
      <c r="C46" s="9">
        <v>854730.67</v>
      </c>
      <c r="D46" s="10">
        <v>343368.27</v>
      </c>
      <c r="E46" s="10">
        <v>841614.8</v>
      </c>
      <c r="F46" s="31">
        <f t="shared" si="5"/>
        <v>0.0018088375194402109</v>
      </c>
      <c r="G46" s="10">
        <f t="shared" si="1"/>
        <v>13115.869999999995</v>
      </c>
      <c r="H46" s="10">
        <v>347603.92</v>
      </c>
      <c r="I46" s="10">
        <v>841614.8</v>
      </c>
      <c r="J46" s="31">
        <f t="shared" si="2"/>
        <v>0.0018577159991920594</v>
      </c>
      <c r="K46" s="10">
        <f t="shared" si="3"/>
        <v>13115.869999999995</v>
      </c>
      <c r="L46" s="11">
        <v>0</v>
      </c>
    </row>
    <row r="47" spans="1:12" ht="15" customHeight="1">
      <c r="A47" s="8" t="s">
        <v>37</v>
      </c>
      <c r="B47" s="9">
        <v>2618720</v>
      </c>
      <c r="C47" s="9">
        <v>2520246.74</v>
      </c>
      <c r="D47" s="10">
        <v>336631.21</v>
      </c>
      <c r="E47" s="10">
        <v>2516438.01</v>
      </c>
      <c r="F47" s="31">
        <f t="shared" si="5"/>
        <v>0.005408445155471909</v>
      </c>
      <c r="G47" s="10">
        <f t="shared" si="1"/>
        <v>3808.730000000447</v>
      </c>
      <c r="H47" s="10">
        <v>444180.36</v>
      </c>
      <c r="I47" s="10">
        <v>2512583.1</v>
      </c>
      <c r="J47" s="31">
        <f t="shared" si="2"/>
        <v>0.005546083343792888</v>
      </c>
      <c r="K47" s="10">
        <f t="shared" si="3"/>
        <v>7663.64000000013</v>
      </c>
      <c r="L47" s="11">
        <v>3854.91</v>
      </c>
    </row>
    <row r="48" spans="1:12" ht="15" customHeight="1">
      <c r="A48" s="15" t="s">
        <v>38</v>
      </c>
      <c r="B48" s="16">
        <f aca="true" t="shared" si="12" ref="B48:L48">SUM(B49:B49)</f>
        <v>6763900</v>
      </c>
      <c r="C48" s="16">
        <f t="shared" si="12"/>
        <v>7060020</v>
      </c>
      <c r="D48" s="16">
        <f t="shared" si="12"/>
        <v>1019926.07</v>
      </c>
      <c r="E48" s="16">
        <f t="shared" si="12"/>
        <v>6955712.81</v>
      </c>
      <c r="F48" s="30">
        <f t="shared" si="5"/>
        <v>0.014949540223364532</v>
      </c>
      <c r="G48" s="25">
        <f t="shared" si="1"/>
        <v>104307.19000000041</v>
      </c>
      <c r="H48" s="16">
        <f t="shared" si="12"/>
        <v>1169942.11</v>
      </c>
      <c r="I48" s="16">
        <f t="shared" si="12"/>
        <v>6839645.09</v>
      </c>
      <c r="J48" s="30">
        <f t="shared" si="2"/>
        <v>0.015097308308371494</v>
      </c>
      <c r="K48" s="25">
        <f t="shared" si="3"/>
        <v>220374.91000000015</v>
      </c>
      <c r="L48" s="17">
        <f t="shared" si="12"/>
        <v>116067.72</v>
      </c>
    </row>
    <row r="49" spans="1:12" ht="15" customHeight="1">
      <c r="A49" s="8" t="s">
        <v>39</v>
      </c>
      <c r="B49" s="9">
        <v>6763900</v>
      </c>
      <c r="C49" s="9">
        <v>7060020</v>
      </c>
      <c r="D49" s="10">
        <v>1019926.07</v>
      </c>
      <c r="E49" s="10">
        <v>6955712.81</v>
      </c>
      <c r="F49" s="31">
        <f t="shared" si="5"/>
        <v>0.014949540223364532</v>
      </c>
      <c r="G49" s="10">
        <f t="shared" si="1"/>
        <v>104307.19000000041</v>
      </c>
      <c r="H49" s="10">
        <v>1169942.11</v>
      </c>
      <c r="I49" s="10">
        <v>6839645.09</v>
      </c>
      <c r="J49" s="31">
        <f t="shared" si="2"/>
        <v>0.015097308308371494</v>
      </c>
      <c r="K49" s="10">
        <f t="shared" si="3"/>
        <v>220374.91000000015</v>
      </c>
      <c r="L49" s="11">
        <v>116067.72</v>
      </c>
    </row>
    <row r="50" spans="1:12" ht="15" customHeight="1">
      <c r="A50" s="15" t="s">
        <v>40</v>
      </c>
      <c r="B50" s="16">
        <f>SUM(B51:B53)</f>
        <v>852200</v>
      </c>
      <c r="C50" s="16">
        <f aca="true" t="shared" si="13" ref="C50:I50">SUM(C51:C53)</f>
        <v>1276274.45</v>
      </c>
      <c r="D50" s="16">
        <f t="shared" si="13"/>
        <v>106046.26</v>
      </c>
      <c r="E50" s="16">
        <f t="shared" si="13"/>
        <v>972072.33</v>
      </c>
      <c r="F50" s="30">
        <f t="shared" si="5"/>
        <v>0.0020892228868998807</v>
      </c>
      <c r="G50" s="25">
        <f t="shared" si="1"/>
        <v>304202.12</v>
      </c>
      <c r="H50" s="16">
        <f t="shared" si="13"/>
        <v>147829.75</v>
      </c>
      <c r="I50" s="16">
        <f t="shared" si="13"/>
        <v>951099.72</v>
      </c>
      <c r="J50" s="30">
        <f t="shared" si="2"/>
        <v>0.0020993846195089343</v>
      </c>
      <c r="K50" s="25">
        <f t="shared" si="3"/>
        <v>325174.73</v>
      </c>
      <c r="L50" s="17">
        <f>SUM(L51:L53)</f>
        <v>20972.61</v>
      </c>
    </row>
    <row r="51" spans="1:12" ht="15" customHeight="1">
      <c r="A51" s="8" t="s">
        <v>22</v>
      </c>
      <c r="B51" s="9">
        <v>0</v>
      </c>
      <c r="C51" s="9">
        <v>0</v>
      </c>
      <c r="D51" s="10">
        <v>0</v>
      </c>
      <c r="E51" s="10">
        <v>0</v>
      </c>
      <c r="F51" s="31">
        <f t="shared" si="5"/>
        <v>0</v>
      </c>
      <c r="G51" s="10">
        <f t="shared" si="1"/>
        <v>0</v>
      </c>
      <c r="H51" s="10">
        <v>0</v>
      </c>
      <c r="I51" s="10">
        <v>0</v>
      </c>
      <c r="J51" s="31">
        <f t="shared" si="2"/>
        <v>0</v>
      </c>
      <c r="K51" s="10">
        <f t="shared" si="3"/>
        <v>0</v>
      </c>
      <c r="L51" s="11">
        <v>0</v>
      </c>
    </row>
    <row r="52" spans="1:12" ht="15" customHeight="1">
      <c r="A52" s="8" t="s">
        <v>23</v>
      </c>
      <c r="B52" s="9">
        <v>15000</v>
      </c>
      <c r="C52" s="9">
        <v>0</v>
      </c>
      <c r="D52" s="10">
        <v>0</v>
      </c>
      <c r="E52" s="10">
        <v>0</v>
      </c>
      <c r="F52" s="31">
        <f t="shared" si="5"/>
        <v>0</v>
      </c>
      <c r="G52" s="10">
        <f t="shared" si="1"/>
        <v>0</v>
      </c>
      <c r="H52" s="10">
        <v>0</v>
      </c>
      <c r="I52" s="10">
        <v>0</v>
      </c>
      <c r="J52" s="31">
        <f t="shared" si="2"/>
        <v>0</v>
      </c>
      <c r="K52" s="10">
        <f t="shared" si="3"/>
        <v>0</v>
      </c>
      <c r="L52" s="11">
        <v>0</v>
      </c>
    </row>
    <row r="53" spans="1:12" ht="15" customHeight="1">
      <c r="A53" s="8" t="s">
        <v>41</v>
      </c>
      <c r="B53" s="9">
        <v>837200</v>
      </c>
      <c r="C53" s="9">
        <v>1276274.45</v>
      </c>
      <c r="D53" s="10">
        <v>106046.26</v>
      </c>
      <c r="E53" s="10">
        <v>972072.33</v>
      </c>
      <c r="F53" s="31">
        <f t="shared" si="5"/>
        <v>0.0020892228868998807</v>
      </c>
      <c r="G53" s="10">
        <f t="shared" si="1"/>
        <v>304202.12</v>
      </c>
      <c r="H53" s="10">
        <v>147829.75</v>
      </c>
      <c r="I53" s="10">
        <v>951099.72</v>
      </c>
      <c r="J53" s="31">
        <f t="shared" si="2"/>
        <v>0.0020993846195089343</v>
      </c>
      <c r="K53" s="10">
        <f t="shared" si="3"/>
        <v>325174.73</v>
      </c>
      <c r="L53" s="11">
        <v>20972.61</v>
      </c>
    </row>
    <row r="54" spans="1:12" ht="15" customHeight="1">
      <c r="A54" s="15" t="s">
        <v>42</v>
      </c>
      <c r="B54" s="16">
        <f aca="true" t="shared" si="14" ref="B54:I54">SUM(B55:B56)</f>
        <v>75983700</v>
      </c>
      <c r="C54" s="16">
        <f t="shared" si="14"/>
        <v>76748824.5</v>
      </c>
      <c r="D54" s="16">
        <f t="shared" si="14"/>
        <v>-1750701.5</v>
      </c>
      <c r="E54" s="16">
        <f t="shared" si="14"/>
        <v>56927375.39</v>
      </c>
      <c r="F54" s="30">
        <f t="shared" si="5"/>
        <v>0.12235095258387721</v>
      </c>
      <c r="G54" s="25">
        <f t="shared" si="1"/>
        <v>19821449.11</v>
      </c>
      <c r="H54" s="16">
        <f t="shared" si="14"/>
        <v>8114674.26</v>
      </c>
      <c r="I54" s="16">
        <f t="shared" si="14"/>
        <v>54517082.370000005</v>
      </c>
      <c r="J54" s="30">
        <f t="shared" si="2"/>
        <v>0.12033682885331907</v>
      </c>
      <c r="K54" s="25">
        <f t="shared" si="3"/>
        <v>22231742.129999995</v>
      </c>
      <c r="L54" s="17">
        <f>SUM(L55:L56)</f>
        <v>2410293.02</v>
      </c>
    </row>
    <row r="55" spans="1:12" ht="15" customHeight="1">
      <c r="A55" s="8" t="s">
        <v>43</v>
      </c>
      <c r="B55" s="9">
        <v>64380700</v>
      </c>
      <c r="C55" s="9">
        <v>65821424.5</v>
      </c>
      <c r="D55" s="10">
        <v>967996.92</v>
      </c>
      <c r="E55" s="10">
        <v>56407525.01</v>
      </c>
      <c r="F55" s="31">
        <f t="shared" si="5"/>
        <v>0.12123366606296615</v>
      </c>
      <c r="G55" s="10">
        <f t="shared" si="1"/>
        <v>9413899.490000002</v>
      </c>
      <c r="H55" s="10">
        <v>8110977.26</v>
      </c>
      <c r="I55" s="10">
        <v>54006879.56</v>
      </c>
      <c r="J55" s="31">
        <f t="shared" si="2"/>
        <v>0.11921064627790601</v>
      </c>
      <c r="K55" s="10">
        <f t="shared" si="3"/>
        <v>11814544.939999998</v>
      </c>
      <c r="L55" s="11">
        <v>2400645.45</v>
      </c>
    </row>
    <row r="56" spans="1:12" ht="15" customHeight="1">
      <c r="A56" s="8" t="s">
        <v>46</v>
      </c>
      <c r="B56" s="9">
        <v>11603000</v>
      </c>
      <c r="C56" s="9">
        <v>10927400</v>
      </c>
      <c r="D56" s="10">
        <v>-2718698.42</v>
      </c>
      <c r="E56" s="10">
        <v>519850.38</v>
      </c>
      <c r="F56" s="31">
        <f t="shared" si="5"/>
        <v>0.001117286520911052</v>
      </c>
      <c r="G56" s="10">
        <f t="shared" si="1"/>
        <v>10407549.62</v>
      </c>
      <c r="H56" s="10">
        <v>3697</v>
      </c>
      <c r="I56" s="10">
        <v>510202.81</v>
      </c>
      <c r="J56" s="31">
        <f t="shared" si="2"/>
        <v>0.0011261825754130589</v>
      </c>
      <c r="K56" s="10">
        <f t="shared" si="3"/>
        <v>10417197.19</v>
      </c>
      <c r="L56" s="11">
        <v>9647.57</v>
      </c>
    </row>
    <row r="57" spans="1:12" ht="15" customHeight="1">
      <c r="A57" s="15" t="s">
        <v>44</v>
      </c>
      <c r="B57" s="16">
        <f aca="true" t="shared" si="15" ref="B57:L57">SUM(B58)</f>
        <v>1728800</v>
      </c>
      <c r="C57" s="16">
        <f t="shared" si="15"/>
        <v>2409727.34</v>
      </c>
      <c r="D57" s="16">
        <f t="shared" si="15"/>
        <v>470300.41</v>
      </c>
      <c r="E57" s="16">
        <f t="shared" si="15"/>
        <v>1758999.13</v>
      </c>
      <c r="F57" s="30">
        <f t="shared" si="5"/>
        <v>0.0037805224230927125</v>
      </c>
      <c r="G57" s="25">
        <f t="shared" si="1"/>
        <v>650728.21</v>
      </c>
      <c r="H57" s="16">
        <f t="shared" si="15"/>
        <v>365624.55</v>
      </c>
      <c r="I57" s="16">
        <f t="shared" si="15"/>
        <v>1628180.38</v>
      </c>
      <c r="J57" s="30">
        <f t="shared" si="2"/>
        <v>0.003593920569715037</v>
      </c>
      <c r="K57" s="25">
        <f t="shared" si="3"/>
        <v>781546.96</v>
      </c>
      <c r="L57" s="17">
        <f t="shared" si="15"/>
        <v>130818.75</v>
      </c>
    </row>
    <row r="58" spans="1:12" ht="15" customHeight="1">
      <c r="A58" s="8" t="s">
        <v>45</v>
      </c>
      <c r="B58" s="9">
        <v>1728800</v>
      </c>
      <c r="C58" s="9">
        <v>2409727.34</v>
      </c>
      <c r="D58" s="10">
        <v>470300.41</v>
      </c>
      <c r="E58" s="10">
        <v>1758999.13</v>
      </c>
      <c r="F58" s="31">
        <f t="shared" si="5"/>
        <v>0.0037805224230927125</v>
      </c>
      <c r="G58" s="10">
        <f t="shared" si="1"/>
        <v>650728.21</v>
      </c>
      <c r="H58" s="10">
        <v>365624.55</v>
      </c>
      <c r="I58" s="10">
        <v>1628180.38</v>
      </c>
      <c r="J58" s="31">
        <f t="shared" si="2"/>
        <v>0.003593920569715037</v>
      </c>
      <c r="K58" s="10">
        <f t="shared" si="3"/>
        <v>781546.96</v>
      </c>
      <c r="L58" s="11">
        <v>130818.75</v>
      </c>
    </row>
    <row r="59" spans="1:12" ht="15" customHeight="1">
      <c r="A59" s="15"/>
      <c r="B59" s="16">
        <f aca="true" t="shared" si="16" ref="B59:L59">SUM(B60+B61)</f>
        <v>1954100</v>
      </c>
      <c r="C59" s="16">
        <f t="shared" si="16"/>
        <v>1969364.5100000002</v>
      </c>
      <c r="D59" s="16">
        <f t="shared" si="16"/>
        <v>837751.55</v>
      </c>
      <c r="E59" s="16">
        <f t="shared" si="16"/>
        <v>1824197.62</v>
      </c>
      <c r="F59" s="30">
        <f t="shared" si="5"/>
        <v>0.003920650038389934</v>
      </c>
      <c r="G59" s="25">
        <f t="shared" si="1"/>
        <v>145166.89000000013</v>
      </c>
      <c r="H59" s="16">
        <f t="shared" si="16"/>
        <v>766425.54</v>
      </c>
      <c r="I59" s="16">
        <f t="shared" si="16"/>
        <v>1612769.4300000002</v>
      </c>
      <c r="J59" s="30">
        <f t="shared" si="2"/>
        <v>0.0035599036199444904</v>
      </c>
      <c r="K59" s="25">
        <f t="shared" si="3"/>
        <v>356595.0800000001</v>
      </c>
      <c r="L59" s="17">
        <f t="shared" si="16"/>
        <v>211428.19</v>
      </c>
    </row>
    <row r="60" spans="1:12" ht="15" customHeight="1">
      <c r="A60" s="8" t="s">
        <v>64</v>
      </c>
      <c r="B60" s="9">
        <v>932800</v>
      </c>
      <c r="C60" s="9">
        <v>1069958.33</v>
      </c>
      <c r="D60" s="10">
        <v>686015.48</v>
      </c>
      <c r="E60" s="10">
        <v>933290.02</v>
      </c>
      <c r="F60" s="31">
        <f t="shared" si="5"/>
        <v>0.0020058701494972578</v>
      </c>
      <c r="G60" s="10">
        <f t="shared" si="1"/>
        <v>136668.31000000006</v>
      </c>
      <c r="H60" s="10">
        <v>602536.15</v>
      </c>
      <c r="I60" s="10">
        <v>748132.06</v>
      </c>
      <c r="J60" s="31">
        <f t="shared" si="2"/>
        <v>0.001651369364429563</v>
      </c>
      <c r="K60" s="10">
        <f t="shared" si="3"/>
        <v>321826.27</v>
      </c>
      <c r="L60" s="11">
        <v>185157.96</v>
      </c>
    </row>
    <row r="61" spans="1:12" ht="15" customHeight="1">
      <c r="A61" s="8" t="s">
        <v>82</v>
      </c>
      <c r="B61" s="9">
        <v>1021300</v>
      </c>
      <c r="C61" s="9">
        <v>899406.18</v>
      </c>
      <c r="D61" s="10">
        <v>151736.07</v>
      </c>
      <c r="E61" s="10">
        <v>890907.6</v>
      </c>
      <c r="F61" s="31">
        <f t="shared" si="5"/>
        <v>0.0019147798888926757</v>
      </c>
      <c r="G61" s="10">
        <f t="shared" si="1"/>
        <v>8498.580000000075</v>
      </c>
      <c r="H61" s="10">
        <v>163889.39</v>
      </c>
      <c r="I61" s="10">
        <v>864637.37</v>
      </c>
      <c r="J61" s="31">
        <f t="shared" si="2"/>
        <v>0.001908534255514927</v>
      </c>
      <c r="K61" s="10">
        <f t="shared" si="3"/>
        <v>34768.810000000056</v>
      </c>
      <c r="L61" s="11">
        <v>26270.23</v>
      </c>
    </row>
    <row r="62" spans="1:12" ht="15" customHeight="1">
      <c r="A62" s="15" t="s">
        <v>47</v>
      </c>
      <c r="B62" s="16">
        <f aca="true" t="shared" si="17" ref="B62:I62">SUM(B63:B65)</f>
        <v>2445200</v>
      </c>
      <c r="C62" s="16">
        <f t="shared" si="17"/>
        <v>2220495.67</v>
      </c>
      <c r="D62" s="16">
        <f t="shared" si="17"/>
        <v>312018.81</v>
      </c>
      <c r="E62" s="16">
        <f t="shared" si="17"/>
        <v>2135247.7199999997</v>
      </c>
      <c r="F62" s="30">
        <f t="shared" si="5"/>
        <v>0.0045891733239899835</v>
      </c>
      <c r="G62" s="25">
        <f t="shared" si="1"/>
        <v>85247.95000000019</v>
      </c>
      <c r="H62" s="16">
        <f t="shared" si="17"/>
        <v>369889.86</v>
      </c>
      <c r="I62" s="16">
        <f t="shared" si="17"/>
        <v>2123504.8600000003</v>
      </c>
      <c r="J62" s="30">
        <f t="shared" si="2"/>
        <v>0.0046872618599198765</v>
      </c>
      <c r="K62" s="25">
        <f t="shared" si="3"/>
        <v>96990.80999999959</v>
      </c>
      <c r="L62" s="17">
        <f>SUM(L63:L65)</f>
        <v>11742.86</v>
      </c>
    </row>
    <row r="63" spans="1:12" ht="15" customHeight="1">
      <c r="A63" s="8" t="s">
        <v>65</v>
      </c>
      <c r="B63" s="9">
        <v>133000</v>
      </c>
      <c r="C63" s="9">
        <v>163000</v>
      </c>
      <c r="D63" s="10">
        <v>623.55</v>
      </c>
      <c r="E63" s="10">
        <v>109325.76</v>
      </c>
      <c r="F63" s="31">
        <f t="shared" si="5"/>
        <v>0.00023496798835918263</v>
      </c>
      <c r="G63" s="10">
        <f t="shared" si="1"/>
        <v>53674.240000000005</v>
      </c>
      <c r="H63" s="10">
        <v>1455.55</v>
      </c>
      <c r="I63" s="10">
        <v>109325.76</v>
      </c>
      <c r="J63" s="31">
        <f t="shared" si="2"/>
        <v>0.00024131730273259367</v>
      </c>
      <c r="K63" s="10">
        <f t="shared" si="3"/>
        <v>53674.240000000005</v>
      </c>
      <c r="L63" s="11">
        <v>0</v>
      </c>
    </row>
    <row r="64" spans="1:12" ht="15" customHeight="1">
      <c r="A64" s="8" t="s">
        <v>48</v>
      </c>
      <c r="B64" s="9">
        <v>1433000</v>
      </c>
      <c r="C64" s="9">
        <v>1498040.51</v>
      </c>
      <c r="D64" s="10">
        <v>298585.74</v>
      </c>
      <c r="E64" s="10">
        <v>1490616.96</v>
      </c>
      <c r="F64" s="31">
        <f t="shared" si="5"/>
        <v>0.0032037030294166735</v>
      </c>
      <c r="G64" s="10">
        <f t="shared" si="1"/>
        <v>7423.550000000047</v>
      </c>
      <c r="H64" s="10">
        <v>344526.8</v>
      </c>
      <c r="I64" s="10">
        <v>1478874.1</v>
      </c>
      <c r="J64" s="31">
        <f t="shared" si="2"/>
        <v>0.0032643533316675964</v>
      </c>
      <c r="K64" s="10">
        <f t="shared" si="3"/>
        <v>19166.409999999916</v>
      </c>
      <c r="L64" s="11">
        <v>11742.86</v>
      </c>
    </row>
    <row r="65" spans="1:12" ht="15" customHeight="1">
      <c r="A65" s="8" t="s">
        <v>59</v>
      </c>
      <c r="B65" s="9">
        <v>879200</v>
      </c>
      <c r="C65" s="9">
        <v>559455.16</v>
      </c>
      <c r="D65" s="10">
        <v>12809.52</v>
      </c>
      <c r="E65" s="10">
        <v>535305</v>
      </c>
      <c r="F65" s="31">
        <f t="shared" si="5"/>
        <v>0.001150502306214128</v>
      </c>
      <c r="G65" s="10">
        <f t="shared" si="1"/>
        <v>24150.160000000033</v>
      </c>
      <c r="H65" s="10">
        <v>23907.51</v>
      </c>
      <c r="I65" s="10">
        <v>535305</v>
      </c>
      <c r="J65" s="31">
        <f t="shared" si="2"/>
        <v>0.0011815912255196859</v>
      </c>
      <c r="K65" s="10">
        <f t="shared" si="3"/>
        <v>24150.160000000033</v>
      </c>
      <c r="L65" s="11">
        <v>0</v>
      </c>
    </row>
    <row r="66" spans="1:12" ht="15" customHeight="1">
      <c r="A66" s="15" t="s">
        <v>60</v>
      </c>
      <c r="B66" s="16">
        <f>SUM(B67:B70)</f>
        <v>16352600</v>
      </c>
      <c r="C66" s="16">
        <f aca="true" t="shared" si="18" ref="C66:I66">SUM(C67:C70)</f>
        <v>14630842.87</v>
      </c>
      <c r="D66" s="16">
        <f t="shared" si="18"/>
        <v>492891.04000000004</v>
      </c>
      <c r="E66" s="16">
        <f t="shared" si="18"/>
        <v>13329963.27</v>
      </c>
      <c r="F66" s="30">
        <f t="shared" si="5"/>
        <v>0.02864937462546514</v>
      </c>
      <c r="G66" s="25">
        <f t="shared" si="1"/>
        <v>1300879.5999999996</v>
      </c>
      <c r="H66" s="16">
        <f t="shared" si="18"/>
        <v>1656742.53</v>
      </c>
      <c r="I66" s="16">
        <f t="shared" si="18"/>
        <v>12650162.059999999</v>
      </c>
      <c r="J66" s="30">
        <f t="shared" si="2"/>
        <v>0.027922998088002228</v>
      </c>
      <c r="K66" s="25">
        <f t="shared" si="3"/>
        <v>1980680.8100000005</v>
      </c>
      <c r="L66" s="17">
        <f>SUM(L67:L70)</f>
        <v>679801.21</v>
      </c>
    </row>
    <row r="67" spans="1:12" ht="15" customHeight="1">
      <c r="A67" s="8" t="s">
        <v>66</v>
      </c>
      <c r="B67" s="9">
        <v>3068000</v>
      </c>
      <c r="C67" s="9">
        <v>92700</v>
      </c>
      <c r="D67" s="10">
        <v>0</v>
      </c>
      <c r="E67" s="10">
        <v>0</v>
      </c>
      <c r="F67" s="31">
        <f t="shared" si="5"/>
        <v>0</v>
      </c>
      <c r="G67" s="10">
        <f t="shared" si="1"/>
        <v>92700</v>
      </c>
      <c r="H67" s="10">
        <v>0</v>
      </c>
      <c r="I67" s="10">
        <v>0</v>
      </c>
      <c r="J67" s="31">
        <f t="shared" si="2"/>
        <v>0</v>
      </c>
      <c r="K67" s="10">
        <f t="shared" si="3"/>
        <v>92700</v>
      </c>
      <c r="L67" s="11">
        <v>0</v>
      </c>
    </row>
    <row r="68" spans="1:12" ht="15" customHeight="1">
      <c r="A68" s="8" t="s">
        <v>67</v>
      </c>
      <c r="B68" s="9">
        <v>3759700</v>
      </c>
      <c r="C68" s="9">
        <v>3369020</v>
      </c>
      <c r="D68" s="10">
        <v>662066.77</v>
      </c>
      <c r="E68" s="10">
        <v>3336472.9</v>
      </c>
      <c r="F68" s="31">
        <f t="shared" si="5"/>
        <v>0.007170902132561697</v>
      </c>
      <c r="G68" s="10">
        <f t="shared" si="1"/>
        <v>32547.100000000093</v>
      </c>
      <c r="H68" s="10">
        <v>727866.41</v>
      </c>
      <c r="I68" s="10">
        <v>3295084.44</v>
      </c>
      <c r="J68" s="31">
        <f t="shared" si="2"/>
        <v>0.007273316822466533</v>
      </c>
      <c r="K68" s="10">
        <f t="shared" si="3"/>
        <v>73935.56000000006</v>
      </c>
      <c r="L68" s="11">
        <v>41388.46</v>
      </c>
    </row>
    <row r="69" spans="1:12" ht="15" customHeight="1">
      <c r="A69" s="8" t="s">
        <v>61</v>
      </c>
      <c r="B69" s="9">
        <v>155000</v>
      </c>
      <c r="C69" s="9">
        <v>251312.36</v>
      </c>
      <c r="D69" s="10">
        <v>-38749.98</v>
      </c>
      <c r="E69" s="10">
        <v>135333.35</v>
      </c>
      <c r="F69" s="31">
        <f t="shared" si="5"/>
        <v>0.00029086470569616155</v>
      </c>
      <c r="G69" s="10">
        <f t="shared" si="1"/>
        <v>115979.00999999998</v>
      </c>
      <c r="H69" s="10">
        <v>8727.27</v>
      </c>
      <c r="I69" s="10">
        <v>135333.35</v>
      </c>
      <c r="J69" s="31">
        <f t="shared" si="2"/>
        <v>0.0002987244633997153</v>
      </c>
      <c r="K69" s="10">
        <f t="shared" si="3"/>
        <v>115979.00999999998</v>
      </c>
      <c r="L69" s="11">
        <v>0</v>
      </c>
    </row>
    <row r="70" spans="1:12" ht="15" customHeight="1">
      <c r="A70" s="8" t="s">
        <v>49</v>
      </c>
      <c r="B70" s="9">
        <v>9369900</v>
      </c>
      <c r="C70" s="9">
        <v>10917810.51</v>
      </c>
      <c r="D70" s="10">
        <v>-130425.75</v>
      </c>
      <c r="E70" s="10">
        <v>9858157.02</v>
      </c>
      <c r="F70" s="31">
        <f t="shared" si="5"/>
        <v>0.021187607787207283</v>
      </c>
      <c r="G70" s="10">
        <f t="shared" si="1"/>
        <v>1059653.4900000002</v>
      </c>
      <c r="H70" s="10">
        <v>920148.85</v>
      </c>
      <c r="I70" s="10">
        <v>9219744.27</v>
      </c>
      <c r="J70" s="31">
        <f t="shared" si="2"/>
        <v>0.02035095680213598</v>
      </c>
      <c r="K70" s="10">
        <f t="shared" si="3"/>
        <v>1698066.2400000002</v>
      </c>
      <c r="L70" s="11">
        <v>638412.75</v>
      </c>
    </row>
    <row r="71" spans="1:12" ht="15" customHeight="1">
      <c r="A71" s="15" t="s">
        <v>68</v>
      </c>
      <c r="B71" s="16">
        <f aca="true" t="shared" si="19" ref="B71:I71">SUM(B72:B73)</f>
        <v>4057000</v>
      </c>
      <c r="C71" s="16">
        <f t="shared" si="19"/>
        <v>4209344.56</v>
      </c>
      <c r="D71" s="16">
        <f t="shared" si="19"/>
        <v>363641.8</v>
      </c>
      <c r="E71" s="16">
        <f t="shared" si="19"/>
        <v>4183614.02</v>
      </c>
      <c r="F71" s="30">
        <f t="shared" si="5"/>
        <v>0.008991617074975497</v>
      </c>
      <c r="G71" s="25">
        <f t="shared" si="1"/>
        <v>25730.53999999957</v>
      </c>
      <c r="H71" s="16">
        <f t="shared" si="19"/>
        <v>1033627.8</v>
      </c>
      <c r="I71" s="16">
        <f t="shared" si="19"/>
        <v>4173137.47</v>
      </c>
      <c r="J71" s="30">
        <f t="shared" si="2"/>
        <v>0.0092114637775463</v>
      </c>
      <c r="K71" s="25">
        <f t="shared" si="3"/>
        <v>36207.089999999385</v>
      </c>
      <c r="L71" s="17">
        <f>SUM(L72:L73)</f>
        <v>10476.55</v>
      </c>
    </row>
    <row r="72" spans="1:12" ht="15" customHeight="1">
      <c r="A72" s="8" t="s">
        <v>17</v>
      </c>
      <c r="B72" s="9">
        <v>4055000</v>
      </c>
      <c r="C72" s="9">
        <v>4209344.56</v>
      </c>
      <c r="D72" s="10">
        <v>363641.8</v>
      </c>
      <c r="E72" s="10">
        <v>4183614.02</v>
      </c>
      <c r="F72" s="31">
        <f t="shared" si="5"/>
        <v>0.008991617074975497</v>
      </c>
      <c r="G72" s="10">
        <f t="shared" si="1"/>
        <v>25730.53999999957</v>
      </c>
      <c r="H72" s="10">
        <v>1033627.8</v>
      </c>
      <c r="I72" s="10">
        <v>4173137.47</v>
      </c>
      <c r="J72" s="31">
        <f t="shared" si="2"/>
        <v>0.0092114637775463</v>
      </c>
      <c r="K72" s="10">
        <f t="shared" si="3"/>
        <v>36207.089999999385</v>
      </c>
      <c r="L72" s="11">
        <v>10476.55</v>
      </c>
    </row>
    <row r="73" spans="1:12" ht="15" customHeight="1">
      <c r="A73" s="8" t="s">
        <v>69</v>
      </c>
      <c r="B73" s="9">
        <v>2000</v>
      </c>
      <c r="C73" s="9">
        <v>0</v>
      </c>
      <c r="D73" s="10">
        <v>0</v>
      </c>
      <c r="E73" s="10">
        <v>0</v>
      </c>
      <c r="F73" s="31">
        <f t="shared" si="5"/>
        <v>0</v>
      </c>
      <c r="G73" s="10">
        <f t="shared" si="1"/>
        <v>0</v>
      </c>
      <c r="H73" s="10">
        <v>0</v>
      </c>
      <c r="I73" s="10">
        <v>0</v>
      </c>
      <c r="J73" s="31">
        <f t="shared" si="2"/>
        <v>0</v>
      </c>
      <c r="K73" s="10">
        <f t="shared" si="3"/>
        <v>0</v>
      </c>
      <c r="L73" s="11">
        <v>0</v>
      </c>
    </row>
    <row r="74" spans="1:12" ht="15" customHeight="1">
      <c r="A74" s="15" t="s">
        <v>70</v>
      </c>
      <c r="B74" s="16">
        <f>SUM(B75:B75)</f>
        <v>8611826</v>
      </c>
      <c r="C74" s="16">
        <f aca="true" t="shared" si="20" ref="C74:L74">SUM(C75:C75)</f>
        <v>10929298.67</v>
      </c>
      <c r="D74" s="16">
        <f t="shared" si="20"/>
        <v>1240789.06</v>
      </c>
      <c r="E74" s="16">
        <f t="shared" si="20"/>
        <v>9160822.02</v>
      </c>
      <c r="F74" s="30">
        <f t="shared" si="5"/>
        <v>0.019688863098284465</v>
      </c>
      <c r="G74" s="25">
        <f t="shared" si="1"/>
        <v>1768476.6500000004</v>
      </c>
      <c r="H74" s="16">
        <f t="shared" si="20"/>
        <v>1753890.82</v>
      </c>
      <c r="I74" s="16">
        <f t="shared" si="20"/>
        <v>8408455.37</v>
      </c>
      <c r="J74" s="30">
        <f t="shared" si="2"/>
        <v>0.018560179870103742</v>
      </c>
      <c r="K74" s="25">
        <f t="shared" si="3"/>
        <v>2520843.3000000007</v>
      </c>
      <c r="L74" s="17">
        <f t="shared" si="20"/>
        <v>752366.65</v>
      </c>
    </row>
    <row r="75" spans="1:12" ht="15" customHeight="1">
      <c r="A75" s="8" t="s">
        <v>71</v>
      </c>
      <c r="B75" s="9">
        <v>8611826</v>
      </c>
      <c r="C75" s="9">
        <v>10929298.67</v>
      </c>
      <c r="D75" s="10">
        <v>1240789.06</v>
      </c>
      <c r="E75" s="10">
        <v>9160822.02</v>
      </c>
      <c r="F75" s="31">
        <f t="shared" si="5"/>
        <v>0.019688863098284465</v>
      </c>
      <c r="G75" s="10">
        <f t="shared" si="1"/>
        <v>1768476.6500000004</v>
      </c>
      <c r="H75" s="10">
        <v>1753890.82</v>
      </c>
      <c r="I75" s="10">
        <v>8408455.37</v>
      </c>
      <c r="J75" s="31">
        <f t="shared" si="2"/>
        <v>0.018560179870103742</v>
      </c>
      <c r="K75" s="10">
        <f t="shared" si="3"/>
        <v>2520843.3000000007</v>
      </c>
      <c r="L75" s="11">
        <v>752366.65</v>
      </c>
    </row>
    <row r="76" spans="1:12" ht="15" customHeight="1">
      <c r="A76" s="15" t="s">
        <v>50</v>
      </c>
      <c r="B76" s="16">
        <f>B77</f>
        <v>6263100</v>
      </c>
      <c r="C76" s="16">
        <f aca="true" t="shared" si="21" ref="C76:L76">C77</f>
        <v>7314743.07</v>
      </c>
      <c r="D76" s="16">
        <f t="shared" si="21"/>
        <v>732994.86</v>
      </c>
      <c r="E76" s="16">
        <f t="shared" si="21"/>
        <v>6978042.34</v>
      </c>
      <c r="F76" s="30">
        <f t="shared" si="5"/>
        <v>0.014997531883748198</v>
      </c>
      <c r="G76" s="25">
        <f aca="true" t="shared" si="22" ref="G76:G82">C76-E76</f>
        <v>336700.73000000045</v>
      </c>
      <c r="H76" s="16">
        <f t="shared" si="21"/>
        <v>1099537.55</v>
      </c>
      <c r="I76" s="16">
        <f t="shared" si="21"/>
        <v>6857944.35</v>
      </c>
      <c r="J76" s="30">
        <f aca="true" t="shared" si="23" ref="J76:J82">I76/I$83</f>
        <v>0.015137700692245178</v>
      </c>
      <c r="K76" s="25">
        <f aca="true" t="shared" si="24" ref="K76:K82">C76-I76</f>
        <v>456798.72000000067</v>
      </c>
      <c r="L76" s="17">
        <f t="shared" si="21"/>
        <v>120097.99</v>
      </c>
    </row>
    <row r="77" spans="1:12" ht="15" customHeight="1">
      <c r="A77" s="8" t="s">
        <v>51</v>
      </c>
      <c r="B77" s="9">
        <v>6263100</v>
      </c>
      <c r="C77" s="9">
        <v>7314743.07</v>
      </c>
      <c r="D77" s="10">
        <v>732994.86</v>
      </c>
      <c r="E77" s="10">
        <v>6978042.34</v>
      </c>
      <c r="F77" s="31">
        <f aca="true" t="shared" si="25" ref="F77:F82">E77/E$83</f>
        <v>0.014997531883748198</v>
      </c>
      <c r="G77" s="10">
        <f t="shared" si="22"/>
        <v>336700.73000000045</v>
      </c>
      <c r="H77" s="10">
        <v>1099537.55</v>
      </c>
      <c r="I77" s="10">
        <v>6857944.35</v>
      </c>
      <c r="J77" s="31">
        <f t="shared" si="23"/>
        <v>0.015137700692245178</v>
      </c>
      <c r="K77" s="10">
        <f t="shared" si="24"/>
        <v>456798.72000000067</v>
      </c>
      <c r="L77" s="11">
        <v>120097.99</v>
      </c>
    </row>
    <row r="78" spans="1:12" ht="15" customHeight="1">
      <c r="A78" s="15" t="s">
        <v>52</v>
      </c>
      <c r="B78" s="16">
        <f>B79+B80</f>
        <v>8781881</v>
      </c>
      <c r="C78" s="16">
        <f aca="true" t="shared" si="26" ref="C78:I78">C79+C80</f>
        <v>7104402.18</v>
      </c>
      <c r="D78" s="16">
        <f t="shared" si="26"/>
        <v>1253322.59</v>
      </c>
      <c r="E78" s="16">
        <f t="shared" si="26"/>
        <v>7098222.82</v>
      </c>
      <c r="F78" s="30">
        <f t="shared" si="25"/>
        <v>0.0152558293392211</v>
      </c>
      <c r="G78" s="25">
        <f t="shared" si="22"/>
        <v>6179.359999999404</v>
      </c>
      <c r="H78" s="16">
        <f t="shared" si="26"/>
        <v>1253322.59</v>
      </c>
      <c r="I78" s="16">
        <f t="shared" si="26"/>
        <v>7098222.82</v>
      </c>
      <c r="J78" s="30">
        <f t="shared" si="23"/>
        <v>0.015668072969420424</v>
      </c>
      <c r="K78" s="25">
        <f t="shared" si="24"/>
        <v>6179.359999999404</v>
      </c>
      <c r="L78" s="17">
        <f>L79+L80</f>
        <v>0</v>
      </c>
    </row>
    <row r="79" spans="1:12" ht="15" customHeight="1">
      <c r="A79" s="8" t="s">
        <v>53</v>
      </c>
      <c r="B79" s="9">
        <v>8781881</v>
      </c>
      <c r="C79" s="9">
        <v>7104402.18</v>
      </c>
      <c r="D79" s="10">
        <v>1253322.59</v>
      </c>
      <c r="E79" s="10">
        <v>7098222.82</v>
      </c>
      <c r="F79" s="31">
        <f t="shared" si="25"/>
        <v>0.0152558293392211</v>
      </c>
      <c r="G79" s="10">
        <f t="shared" si="22"/>
        <v>6179.359999999404</v>
      </c>
      <c r="H79" s="10">
        <v>1253322.59</v>
      </c>
      <c r="I79" s="10">
        <v>7098222.82</v>
      </c>
      <c r="J79" s="31">
        <f t="shared" si="23"/>
        <v>0.015668072969420424</v>
      </c>
      <c r="K79" s="10">
        <f t="shared" si="24"/>
        <v>6179.359999999404</v>
      </c>
      <c r="L79" s="11">
        <v>0</v>
      </c>
    </row>
    <row r="80" spans="1:12" ht="15" customHeight="1">
      <c r="A80" s="8" t="s">
        <v>54</v>
      </c>
      <c r="B80" s="9">
        <v>0</v>
      </c>
      <c r="C80" s="9">
        <v>0</v>
      </c>
      <c r="D80" s="10">
        <v>0</v>
      </c>
      <c r="E80" s="10">
        <v>0</v>
      </c>
      <c r="F80" s="31">
        <f t="shared" si="25"/>
        <v>0</v>
      </c>
      <c r="G80" s="10">
        <f t="shared" si="22"/>
        <v>0</v>
      </c>
      <c r="H80" s="10">
        <v>0</v>
      </c>
      <c r="I80" s="10">
        <v>0</v>
      </c>
      <c r="J80" s="31">
        <f t="shared" si="23"/>
        <v>0</v>
      </c>
      <c r="K80" s="10">
        <f t="shared" si="24"/>
        <v>0</v>
      </c>
      <c r="L80" s="11">
        <v>0</v>
      </c>
    </row>
    <row r="81" spans="1:12" ht="15" customHeight="1">
      <c r="A81" s="15" t="s">
        <v>81</v>
      </c>
      <c r="B81" s="16">
        <f aca="true" t="shared" si="27" ref="B81:L81">SUM(B82)</f>
        <v>4421397</v>
      </c>
      <c r="C81" s="16">
        <f t="shared" si="27"/>
        <v>974.15</v>
      </c>
      <c r="D81" s="16">
        <f t="shared" si="27"/>
        <v>0</v>
      </c>
      <c r="E81" s="16">
        <f t="shared" si="27"/>
        <v>0</v>
      </c>
      <c r="F81" s="30">
        <f t="shared" si="25"/>
        <v>0</v>
      </c>
      <c r="G81" s="25">
        <f t="shared" si="22"/>
        <v>974.15</v>
      </c>
      <c r="H81" s="16">
        <f t="shared" si="27"/>
        <v>0</v>
      </c>
      <c r="I81" s="16">
        <f t="shared" si="27"/>
        <v>0</v>
      </c>
      <c r="J81" s="30">
        <f t="shared" si="23"/>
        <v>0</v>
      </c>
      <c r="K81" s="25">
        <f t="shared" si="24"/>
        <v>974.15</v>
      </c>
      <c r="L81" s="17">
        <f t="shared" si="27"/>
        <v>0</v>
      </c>
    </row>
    <row r="82" spans="1:12" ht="15" customHeight="1">
      <c r="A82" s="8" t="s">
        <v>81</v>
      </c>
      <c r="B82" s="9">
        <v>4421397</v>
      </c>
      <c r="C82" s="9">
        <v>974.15</v>
      </c>
      <c r="D82" s="10">
        <v>0</v>
      </c>
      <c r="E82" s="10">
        <v>0</v>
      </c>
      <c r="F82" s="31">
        <f t="shared" si="25"/>
        <v>0</v>
      </c>
      <c r="G82" s="10">
        <f t="shared" si="22"/>
        <v>974.15</v>
      </c>
      <c r="H82" s="10">
        <v>0</v>
      </c>
      <c r="I82" s="10">
        <v>0</v>
      </c>
      <c r="J82" s="31">
        <f t="shared" si="23"/>
        <v>0</v>
      </c>
      <c r="K82" s="10">
        <f t="shared" si="24"/>
        <v>974.15</v>
      </c>
      <c r="L82" s="11">
        <v>0</v>
      </c>
    </row>
    <row r="83" spans="1:12" ht="15" customHeight="1" thickBot="1">
      <c r="A83" s="12" t="s">
        <v>55</v>
      </c>
      <c r="B83" s="13">
        <f aca="true" t="shared" si="28" ref="B83:L83">SUM(B9+B12+B14+B21+B24+B31+B33+B39+B41+B48+B50+B54+B57+B59+B62+B66+B71+B74+B76+B78+B81)</f>
        <v>473000000</v>
      </c>
      <c r="C83" s="13">
        <f t="shared" si="28"/>
        <v>500451182.82</v>
      </c>
      <c r="D83" s="13">
        <f t="shared" si="28"/>
        <v>59961065.26</v>
      </c>
      <c r="E83" s="13">
        <f t="shared" si="28"/>
        <v>465279380.2399999</v>
      </c>
      <c r="F83" s="32">
        <f t="shared" si="28"/>
        <v>1.0000000000000002</v>
      </c>
      <c r="G83" s="13">
        <f t="shared" si="28"/>
        <v>35171802.579999976</v>
      </c>
      <c r="H83" s="13">
        <f t="shared" si="28"/>
        <v>90652306.63</v>
      </c>
      <c r="I83" s="13">
        <f t="shared" si="28"/>
        <v>453037385.89000005</v>
      </c>
      <c r="J83" s="32">
        <f t="shared" si="28"/>
        <v>1.0000000000000002</v>
      </c>
      <c r="K83" s="13">
        <f t="shared" si="28"/>
        <v>47413796.93</v>
      </c>
      <c r="L83" s="14">
        <f t="shared" si="28"/>
        <v>12241994.350000001</v>
      </c>
    </row>
    <row r="84" ht="13.5" thickTop="1">
      <c r="C84" s="2"/>
    </row>
    <row r="86" spans="1:12" ht="12.75">
      <c r="A86" s="38" t="s">
        <v>75</v>
      </c>
      <c r="B86" s="22"/>
      <c r="D86" s="37" t="s">
        <v>77</v>
      </c>
      <c r="E86" s="37"/>
      <c r="F86" s="45" t="s">
        <v>95</v>
      </c>
      <c r="G86" s="45"/>
      <c r="H86" s="45"/>
      <c r="J86" s="37" t="s">
        <v>96</v>
      </c>
      <c r="K86" s="7"/>
      <c r="L86" s="7"/>
    </row>
    <row r="87" spans="1:12" ht="12.75">
      <c r="A87" s="38" t="s">
        <v>76</v>
      </c>
      <c r="B87" s="22"/>
      <c r="D87" s="37" t="s">
        <v>78</v>
      </c>
      <c r="E87" s="37"/>
      <c r="F87" s="45" t="s">
        <v>74</v>
      </c>
      <c r="G87" s="45"/>
      <c r="H87" s="45"/>
      <c r="J87" s="37" t="s">
        <v>73</v>
      </c>
      <c r="K87" s="7"/>
      <c r="L87" s="7"/>
    </row>
    <row r="88" spans="1:5" ht="12.75">
      <c r="A88" s="39" t="s">
        <v>79</v>
      </c>
      <c r="B88" s="23"/>
      <c r="D88" s="37" t="s">
        <v>72</v>
      </c>
      <c r="E88" s="37"/>
    </row>
    <row r="89" spans="1:12" ht="12.75">
      <c r="A89" s="7"/>
      <c r="B89" s="7"/>
      <c r="C89" s="7"/>
      <c r="D89" s="7"/>
      <c r="E89" s="7"/>
      <c r="F89" s="23"/>
      <c r="G89" s="7"/>
      <c r="H89" s="7"/>
      <c r="I89" s="7"/>
      <c r="J89" s="7"/>
      <c r="K89" s="7"/>
      <c r="L89" s="7"/>
    </row>
    <row r="90" spans="2:12" ht="12.75">
      <c r="B90" s="18"/>
      <c r="C90" s="18"/>
      <c r="D90" s="18"/>
      <c r="E90" s="18"/>
      <c r="F90" s="24"/>
      <c r="G90" s="18"/>
      <c r="H90" s="18"/>
      <c r="I90" s="18"/>
      <c r="K90" s="18"/>
      <c r="L90" s="18"/>
    </row>
    <row r="91" spans="8:9" ht="12.75">
      <c r="H91" s="22"/>
      <c r="I91" s="22"/>
    </row>
    <row r="92" spans="8:9" ht="12.75">
      <c r="H92" s="22"/>
      <c r="I92" s="22"/>
    </row>
    <row r="93" spans="1:9" ht="12.75">
      <c r="A93" s="7"/>
      <c r="B93" s="7"/>
      <c r="C93" s="7"/>
      <c r="D93" s="7"/>
      <c r="E93" s="7"/>
      <c r="H93" s="23"/>
      <c r="I93" s="23"/>
    </row>
    <row r="94" spans="2:11" ht="12.75">
      <c r="B94" s="33"/>
      <c r="C94" s="33"/>
      <c r="D94" s="33"/>
      <c r="E94" s="33"/>
      <c r="F94" s="34"/>
      <c r="G94" s="35"/>
      <c r="H94" s="35"/>
      <c r="I94" s="35"/>
      <c r="J94" s="35"/>
      <c r="K94" s="35"/>
    </row>
    <row r="95" spans="2:11" ht="12.75"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2:11" ht="12.75">
      <c r="B96" s="33"/>
      <c r="C96" s="33"/>
      <c r="D96" s="33"/>
      <c r="E96" s="33"/>
      <c r="F96" s="34"/>
      <c r="G96" s="33"/>
      <c r="H96" s="33"/>
      <c r="I96" s="33"/>
      <c r="J96" s="33"/>
      <c r="K96" s="33"/>
    </row>
  </sheetData>
  <sheetProtection/>
  <mergeCells count="11">
    <mergeCell ref="F87:H87"/>
    <mergeCell ref="K7:K8"/>
    <mergeCell ref="H7:J7"/>
    <mergeCell ref="G7:G8"/>
    <mergeCell ref="F86:H86"/>
    <mergeCell ref="B7:C7"/>
    <mergeCell ref="D7:F7"/>
    <mergeCell ref="A6:L6"/>
    <mergeCell ref="A1:N1"/>
    <mergeCell ref="A2:N2"/>
    <mergeCell ref="A3:N3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lalmeida</cp:lastModifiedBy>
  <cp:lastPrinted>2016-02-01T17:28:44Z</cp:lastPrinted>
  <dcterms:created xsi:type="dcterms:W3CDTF">2011-01-25T11:25:48Z</dcterms:created>
  <dcterms:modified xsi:type="dcterms:W3CDTF">2018-02-01T11:05:13Z</dcterms:modified>
  <cp:category/>
  <cp:version/>
  <cp:contentType/>
  <cp:contentStatus/>
</cp:coreProperties>
</file>