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5ºBimestre 2017" sheetId="1" r:id="rId1"/>
  </sheets>
  <definedNames>
    <definedName name="_xlnm.Print_Area" localSheetId="0">'RREO por Funcão-5ºBimestre 2017'!$A$1:$L$93</definedName>
    <definedName name="_xlnm.Print_Titles" localSheetId="0">'RREO por Funcão-5ºBimestre 2017'!$7:$8</definedName>
  </definedNames>
  <calcPr fullCalcOnLoad="1"/>
</workbook>
</file>

<file path=xl/sharedStrings.xml><?xml version="1.0" encoding="utf-8"?>
<sst xmlns="http://schemas.openxmlformats.org/spreadsheetml/2006/main" count="107" uniqueCount="99">
  <si>
    <t>LEGISLATIVO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</si>
  <si>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</si>
  <si>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</si>
  <si>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</si>
  <si>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</si>
  <si>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</si>
  <si>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</si>
  <si>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</si>
  <si>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</si>
  <si>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</si>
  <si>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</si>
  <si>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</si>
  <si>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</si>
  <si>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</si>
  <si>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</si>
  <si>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</si>
  <si>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</si>
  <si>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</si>
  <si>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</si>
  <si>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</si>
  <si>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</si>
  <si>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</si>
  <si>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</si>
  <si>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</si>
  <si>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</si>
  <si>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</si>
  <si>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</si>
  <si>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</si>
  <si>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</si>
  <si>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</si>
  <si>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</si>
  <si>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</si>
  <si>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</si>
  <si>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</si>
  <si>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</si>
  <si>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</si>
  <si>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</si>
  <si>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</si>
  <si>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</si>
  <si>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</si>
  <si>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</si>
  <si>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</si>
  <si>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</si>
  <si>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</si>
  <si>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</si>
  <si>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</si>
  <si>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</si>
  <si>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</si>
  <si>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</si>
  <si>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</si>
  <si>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</si>
  <si>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</si>
  <si>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</si>
  <si>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</si>
  <si>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</si>
  <si>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</si>
  <si>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</si>
  <si>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</si>
  <si>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</si>
  <si>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</si>
  <si>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</si>
  <si>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</si>
  <si>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</si>
  <si>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</si>
  <si>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</si>
  <si>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</si>
  <si>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</si>
  <si>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</si>
  <si>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</si>
  <si>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</si>
  <si>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</si>
  <si>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</si>
  <si>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</si>
  <si>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</si>
  <si>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</si>
  <si>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</si>
  <si>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</si>
  <si>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</si>
  <si>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</si>
  <si>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</si>
  <si>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</si>
  <si>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</si>
  <si>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</si>
  <si>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</si>
  <si>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</si>
  <si>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</si>
  <si>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</si>
  <si>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</si>
  <si>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</si>
  <si>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</si>
  <si>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</si>
  <si>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</si>
  <si>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</si>
  <si>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</si>
  <si>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</si>
  <si>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</si>
  <si>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Saulo Pedroso de Souza</t>
  </si>
  <si>
    <t>5º BIMESTRE DE 2017</t>
  </si>
  <si>
    <t>Fabiano Martins de Oliveira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</si>
</sst>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  <numFmt numFmtId="18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7" fontId="0" fillId="0" borderId="0" xfId="62" applyFont="1" applyAlignment="1">
      <alignment vertical="center"/>
    </xf>
    <xf numFmtId="0" fontId="24" fillId="0" borderId="0" xfId="49" applyFont="1" applyBorder="1" applyAlignment="1" applyProtection="1">
      <alignment/>
      <protection hidden="1"/>
    </xf>
    <xf numFmtId="0" fontId="25" fillId="0" borderId="0" xfId="49" applyFont="1" applyBorder="1" applyAlignment="1" applyProtection="1">
      <alignment/>
      <protection hidden="1"/>
    </xf>
    <xf numFmtId="39" fontId="26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left" vertical="center"/>
      <protection hidden="1"/>
    </xf>
    <xf numFmtId="177" fontId="21" fillId="0" borderId="10" xfId="62" applyFont="1" applyBorder="1" applyAlignment="1" applyProtection="1">
      <alignment horizontal="right" vertical="center"/>
      <protection hidden="1"/>
    </xf>
    <xf numFmtId="177" fontId="21" fillId="0" borderId="10" xfId="62" applyFont="1" applyBorder="1" applyAlignment="1" applyProtection="1">
      <alignment vertical="center"/>
      <protection hidden="1"/>
    </xf>
    <xf numFmtId="177" fontId="21" fillId="0" borderId="11" xfId="62" applyFont="1" applyBorder="1" applyAlignment="1" applyProtection="1">
      <alignment vertical="center"/>
      <protection hidden="1"/>
    </xf>
    <xf numFmtId="1" fontId="22" fillId="23" borderId="12" xfId="49" applyNumberFormat="1" applyFont="1" applyFill="1" applyBorder="1" applyAlignment="1" applyProtection="1">
      <alignment horizontal="center" vertical="center"/>
      <protection hidden="1"/>
    </xf>
    <xf numFmtId="177" fontId="22" fillId="23" borderId="12" xfId="62" applyFont="1" applyFill="1" applyBorder="1" applyAlignment="1" applyProtection="1">
      <alignment horizontal="right" vertical="center"/>
      <protection hidden="1"/>
    </xf>
    <xf numFmtId="177" fontId="22" fillId="23" borderId="13" xfId="62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177" fontId="22" fillId="23" borderId="10" xfId="62" applyFont="1" applyFill="1" applyBorder="1" applyAlignment="1" applyProtection="1">
      <alignment horizontal="right" vertical="center"/>
      <protection hidden="1"/>
    </xf>
    <xf numFmtId="177" fontId="22" fillId="23" borderId="11" xfId="62" applyFont="1" applyFill="1" applyBorder="1" applyAlignment="1" applyProtection="1">
      <alignment horizontal="right" vertical="center"/>
      <protection hidden="1"/>
    </xf>
    <xf numFmtId="177" fontId="23" fillId="0" borderId="0" xfId="0" applyNumberFormat="1" applyFont="1" applyAlignment="1">
      <alignment vertical="center"/>
    </xf>
    <xf numFmtId="39" fontId="27" fillId="14" borderId="14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77" fontId="21" fillId="23" borderId="10" xfId="62" applyFont="1" applyFill="1" applyBorder="1" applyAlignment="1" applyProtection="1">
      <alignment vertical="center"/>
      <protection hidden="1"/>
    </xf>
    <xf numFmtId="177" fontId="22" fillId="23" borderId="10" xfId="62" applyFont="1" applyFill="1" applyBorder="1" applyAlignment="1" applyProtection="1">
      <alignment vertical="center"/>
      <protection hidden="1"/>
    </xf>
    <xf numFmtId="0" fontId="27" fillId="14" borderId="15" xfId="49" applyFont="1" applyFill="1" applyBorder="1" applyAlignment="1" applyProtection="1">
      <alignment horizontal="center" vertical="center"/>
      <protection hidden="1"/>
    </xf>
    <xf numFmtId="0" fontId="27" fillId="14" borderId="10" xfId="49" applyFont="1" applyFill="1" applyBorder="1" applyAlignment="1" applyProtection="1">
      <alignment horizontal="center" vertical="center"/>
      <protection hidden="1"/>
    </xf>
    <xf numFmtId="39" fontId="27" fillId="14" borderId="10" xfId="49" applyNumberFormat="1" applyFont="1" applyFill="1" applyBorder="1" applyAlignment="1" applyProtection="1">
      <alignment horizontal="center" vertical="center"/>
      <protection hidden="1"/>
    </xf>
    <xf numFmtId="2" fontId="27" fillId="14" borderId="10" xfId="49" applyNumberFormat="1" applyFont="1" applyFill="1" applyBorder="1" applyAlignment="1" applyProtection="1">
      <alignment horizontal="center" vertical="center"/>
      <protection hidden="1"/>
    </xf>
    <xf numFmtId="10" fontId="22" fillId="23" borderId="10" xfId="62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62" applyNumberFormat="1" applyFont="1" applyBorder="1" applyAlignment="1" applyProtection="1">
      <alignment horizontal="right" vertical="center" indent="1"/>
      <protection hidden="1"/>
    </xf>
    <xf numFmtId="10" fontId="22" fillId="23" borderId="12" xfId="62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Font="1" applyBorder="1" applyAlignment="1" applyProtection="1">
      <alignment horizontal="right"/>
      <protection hidden="1"/>
    </xf>
    <xf numFmtId="0" fontId="28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5" fillId="0" borderId="0" xfId="49" applyFont="1" applyBorder="1" applyAlignment="1" applyProtection="1">
      <alignment horizontal="center"/>
      <protection hidden="1"/>
    </xf>
    <xf numFmtId="0" fontId="21" fillId="0" borderId="0" xfId="0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0" xfId="49" applyNumberFormat="1" applyFont="1" applyFill="1" applyBorder="1" applyAlignment="1" applyProtection="1">
      <alignment horizontal="center" vertical="center" wrapText="1"/>
      <protection hidden="1"/>
    </xf>
    <xf numFmtId="177" fontId="21" fillId="0" borderId="0" xfId="62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29.7109375" style="1" bestFit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4" ht="20.2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2" ht="18">
      <c r="A4" s="3" t="s">
        <v>57</v>
      </c>
      <c r="B4" s="4"/>
      <c r="C4" s="4"/>
      <c r="D4" s="5"/>
      <c r="E4" s="5"/>
      <c r="F4" s="21"/>
      <c r="G4" s="5"/>
      <c r="H4" s="5"/>
      <c r="I4" s="6"/>
      <c r="J4" s="6"/>
      <c r="K4" s="5"/>
      <c r="L4" s="5"/>
    </row>
    <row r="5" spans="1:12" ht="18">
      <c r="A5" s="3" t="s">
        <v>97</v>
      </c>
      <c r="B5" s="4"/>
      <c r="C5" s="4"/>
      <c r="D5" s="5"/>
      <c r="E5" s="5"/>
      <c r="F5" s="21"/>
      <c r="G5" s="5"/>
      <c r="H5" s="5"/>
      <c r="I5" s="6"/>
      <c r="J5" s="6"/>
      <c r="K5" s="5"/>
      <c r="L5" s="5"/>
    </row>
    <row r="6" spans="1:12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8" customHeight="1" thickTop="1">
      <c r="A7" s="27" t="s">
        <v>6</v>
      </c>
      <c r="B7" s="41" t="s">
        <v>7</v>
      </c>
      <c r="C7" s="41"/>
      <c r="D7" s="41" t="s">
        <v>84</v>
      </c>
      <c r="E7" s="41"/>
      <c r="F7" s="41"/>
      <c r="G7" s="47" t="s">
        <v>86</v>
      </c>
      <c r="H7" s="41" t="s">
        <v>95</v>
      </c>
      <c r="I7" s="41"/>
      <c r="J7" s="41"/>
      <c r="K7" s="47" t="s">
        <v>92</v>
      </c>
      <c r="L7" s="19" t="s">
        <v>93</v>
      </c>
    </row>
    <row r="8" spans="1:12" ht="18" customHeight="1">
      <c r="A8" s="28" t="s">
        <v>9</v>
      </c>
      <c r="B8" s="29" t="s">
        <v>5</v>
      </c>
      <c r="C8" s="29" t="s">
        <v>89</v>
      </c>
      <c r="D8" s="29" t="s">
        <v>87</v>
      </c>
      <c r="E8" s="29" t="s">
        <v>90</v>
      </c>
      <c r="F8" s="30" t="s">
        <v>85</v>
      </c>
      <c r="G8" s="48"/>
      <c r="H8" s="29" t="s">
        <v>87</v>
      </c>
      <c r="I8" s="29" t="s">
        <v>88</v>
      </c>
      <c r="J8" s="29" t="s">
        <v>91</v>
      </c>
      <c r="K8" s="48"/>
      <c r="L8" s="20" t="s">
        <v>94</v>
      </c>
    </row>
    <row r="9" spans="1:12" ht="15" customHeight="1">
      <c r="A9" s="15" t="s">
        <v>0</v>
      </c>
      <c r="B9" s="16">
        <f aca="true" t="shared" si="0" ref="B9:I9">SUM(B10:B11)</f>
        <v>10525000</v>
      </c>
      <c r="C9" s="16">
        <f t="shared" si="0"/>
        <v>12525000</v>
      </c>
      <c r="D9" s="16">
        <f t="shared" si="0"/>
        <v>1523211.01</v>
      </c>
      <c r="E9" s="16">
        <f t="shared" si="0"/>
        <v>9174871.53</v>
      </c>
      <c r="F9" s="31">
        <f>E9/E$83</f>
        <v>0.022636212554206243</v>
      </c>
      <c r="G9" s="26">
        <f>C9-E9</f>
        <v>3350128.4700000007</v>
      </c>
      <c r="H9" s="16">
        <f t="shared" si="0"/>
        <v>1825947.57</v>
      </c>
      <c r="I9" s="16">
        <f t="shared" si="0"/>
        <v>8762126.33</v>
      </c>
      <c r="J9" s="31">
        <f>I9/I$83</f>
        <v>0.02417904828723217</v>
      </c>
      <c r="K9" s="26">
        <f>C9-I9</f>
        <v>3762873.67</v>
      </c>
      <c r="L9" s="17">
        <f>SUM(L10:L11)</f>
        <v>0</v>
      </c>
    </row>
    <row r="10" spans="1:12" ht="15" customHeight="1">
      <c r="A10" s="8" t="s">
        <v>10</v>
      </c>
      <c r="B10" s="9">
        <v>9624200</v>
      </c>
      <c r="C10" s="9">
        <v>11624200</v>
      </c>
      <c r="D10" s="10">
        <v>1385045.51</v>
      </c>
      <c r="E10" s="10">
        <v>8492780.59</v>
      </c>
      <c r="F10" s="32">
        <f>E10/E$83</f>
        <v>0.020953360053367103</v>
      </c>
      <c r="G10" s="10">
        <f>C10-E10</f>
        <v>3131419.41</v>
      </c>
      <c r="H10" s="10">
        <v>1687782.07</v>
      </c>
      <c r="I10" s="10">
        <v>8080035.39</v>
      </c>
      <c r="J10" s="32">
        <f>I10/I$83</f>
        <v>0.022296821399213358</v>
      </c>
      <c r="K10" s="10">
        <f>C10-I10</f>
        <v>3544164.6100000003</v>
      </c>
      <c r="L10" s="11"/>
    </row>
    <row r="11" spans="1:12" ht="15" customHeight="1">
      <c r="A11" s="8" t="s">
        <v>25</v>
      </c>
      <c r="B11" s="9">
        <v>900800</v>
      </c>
      <c r="C11" s="9">
        <v>900800</v>
      </c>
      <c r="D11" s="10">
        <v>138165.5</v>
      </c>
      <c r="E11" s="10">
        <v>682090.94</v>
      </c>
      <c r="F11" s="32">
        <f>E11/E$83</f>
        <v>0.001682852500839141</v>
      </c>
      <c r="G11" s="10">
        <f aca="true" t="shared" si="1" ref="G11:G75">C11-E11</f>
        <v>218709.06000000006</v>
      </c>
      <c r="H11" s="10">
        <v>138165.5</v>
      </c>
      <c r="I11" s="10">
        <v>682090.94</v>
      </c>
      <c r="J11" s="32">
        <f>I11/I$83</f>
        <v>0.0018822268880188103</v>
      </c>
      <c r="K11" s="10">
        <f aca="true" t="shared" si="2" ref="K11:K75">C11-I11</f>
        <v>218709.06000000006</v>
      </c>
      <c r="L11" s="11"/>
    </row>
    <row r="12" spans="1:12" ht="15" customHeight="1">
      <c r="A12" s="15" t="s">
        <v>1</v>
      </c>
      <c r="B12" s="16">
        <f aca="true" t="shared" si="3" ref="B12:L12">SUM(B13:B13)</f>
        <v>8831600</v>
      </c>
      <c r="C12" s="16">
        <f t="shared" si="3"/>
        <v>9341600</v>
      </c>
      <c r="D12" s="16">
        <f t="shared" si="3"/>
        <v>956346.92</v>
      </c>
      <c r="E12" s="16">
        <f t="shared" si="3"/>
        <v>8103598.32</v>
      </c>
      <c r="F12" s="31">
        <f>E12/E$83</f>
        <v>0.019993170849927817</v>
      </c>
      <c r="G12" s="26">
        <f t="shared" si="1"/>
        <v>1238001.6799999997</v>
      </c>
      <c r="H12" s="16">
        <f t="shared" si="3"/>
        <v>1143050.37</v>
      </c>
      <c r="I12" s="16">
        <f t="shared" si="3"/>
        <v>8081531.29</v>
      </c>
      <c r="J12" s="31">
        <f>I12/I$83</f>
        <v>0.022300949328550448</v>
      </c>
      <c r="K12" s="26">
        <f t="shared" si="2"/>
        <v>1260068.71</v>
      </c>
      <c r="L12" s="17">
        <f t="shared" si="3"/>
        <v>0</v>
      </c>
    </row>
    <row r="13" spans="1:12" ht="15" customHeight="1">
      <c r="A13" s="8" t="s">
        <v>2</v>
      </c>
      <c r="B13" s="9">
        <v>8831600</v>
      </c>
      <c r="C13" s="9">
        <v>9341600</v>
      </c>
      <c r="D13" s="10">
        <v>956346.92</v>
      </c>
      <c r="E13" s="10">
        <v>8103598.32</v>
      </c>
      <c r="F13" s="32">
        <f>E13/E$83</f>
        <v>0.019993170849927817</v>
      </c>
      <c r="G13" s="10">
        <f t="shared" si="1"/>
        <v>1238001.6799999997</v>
      </c>
      <c r="H13" s="10">
        <v>1143050.37</v>
      </c>
      <c r="I13" s="10">
        <v>8081531.29</v>
      </c>
      <c r="J13" s="32">
        <f>I13/I$83</f>
        <v>0.022300949328550448</v>
      </c>
      <c r="K13" s="10">
        <f t="shared" si="2"/>
        <v>1260068.71</v>
      </c>
      <c r="L13" s="11"/>
    </row>
    <row r="14" spans="1:12" ht="15" customHeight="1">
      <c r="A14" s="15" t="s">
        <v>11</v>
      </c>
      <c r="B14" s="16">
        <f aca="true" t="shared" si="4" ref="B14:I14">SUM(B15:B20)</f>
        <v>51779040</v>
      </c>
      <c r="C14" s="16">
        <f t="shared" si="4"/>
        <v>51410045.74</v>
      </c>
      <c r="D14" s="16">
        <f t="shared" si="4"/>
        <v>5299150.22</v>
      </c>
      <c r="E14" s="16">
        <f t="shared" si="4"/>
        <v>41994091.89</v>
      </c>
      <c r="F14" s="31">
        <f>E14/E$83</f>
        <v>0.10360768398060705</v>
      </c>
      <c r="G14" s="26">
        <f t="shared" si="1"/>
        <v>9415953.850000001</v>
      </c>
      <c r="H14" s="16">
        <f t="shared" si="4"/>
        <v>8330086.84</v>
      </c>
      <c r="I14" s="16">
        <f t="shared" si="4"/>
        <v>37204801.05</v>
      </c>
      <c r="J14" s="31">
        <f>I14/I$83</f>
        <v>0.10266648153939777</v>
      </c>
      <c r="K14" s="26">
        <f t="shared" si="2"/>
        <v>14205244.690000005</v>
      </c>
      <c r="L14" s="17">
        <f>SUM(L15:L20)</f>
        <v>0</v>
      </c>
    </row>
    <row r="15" spans="1:12" ht="15" customHeight="1">
      <c r="A15" s="8" t="s">
        <v>12</v>
      </c>
      <c r="B15" s="9">
        <v>18831400</v>
      </c>
      <c r="C15" s="9">
        <v>20114949.84</v>
      </c>
      <c r="D15" s="10">
        <v>2746991.15</v>
      </c>
      <c r="E15" s="10">
        <v>16245009.85</v>
      </c>
      <c r="F15" s="32">
        <f>E15/E$83</f>
        <v>0.04007963432592871</v>
      </c>
      <c r="G15" s="10">
        <f t="shared" si="1"/>
        <v>3869939.99</v>
      </c>
      <c r="H15" s="10">
        <v>3091953.21</v>
      </c>
      <c r="I15" s="10">
        <v>14755513.46</v>
      </c>
      <c r="J15" s="32">
        <f>I15/I$83</f>
        <v>0.04071777317689555</v>
      </c>
      <c r="K15" s="10">
        <f t="shared" si="2"/>
        <v>5359436.379999999</v>
      </c>
      <c r="L15" s="11"/>
    </row>
    <row r="16" spans="1:12" ht="15" customHeight="1">
      <c r="A16" s="8" t="s">
        <v>13</v>
      </c>
      <c r="B16" s="9">
        <v>10673540</v>
      </c>
      <c r="C16" s="9">
        <v>10258021</v>
      </c>
      <c r="D16" s="10">
        <v>1615996.12</v>
      </c>
      <c r="E16" s="10">
        <v>8332516.91</v>
      </c>
      <c r="F16" s="32">
        <f>E16/E$83</f>
        <v>0.02055795803456638</v>
      </c>
      <c r="G16" s="10">
        <f t="shared" si="1"/>
        <v>1925504.0899999999</v>
      </c>
      <c r="H16" s="10">
        <v>1582523.41</v>
      </c>
      <c r="I16" s="10">
        <v>7685329.02</v>
      </c>
      <c r="J16" s="32">
        <f>I16/I$83</f>
        <v>0.021207630942459452</v>
      </c>
      <c r="K16" s="10">
        <f t="shared" si="2"/>
        <v>2572691.9800000004</v>
      </c>
      <c r="L16" s="11"/>
    </row>
    <row r="17" spans="1:12" ht="15" customHeight="1">
      <c r="A17" s="8" t="s">
        <v>14</v>
      </c>
      <c r="B17" s="9">
        <v>2144000</v>
      </c>
      <c r="C17" s="9">
        <v>2528300</v>
      </c>
      <c r="D17" s="10">
        <v>175232.54</v>
      </c>
      <c r="E17" s="10">
        <v>1659092.11</v>
      </c>
      <c r="F17" s="32">
        <f>E17/E$83</f>
        <v>0.004093306541259715</v>
      </c>
      <c r="G17" s="10">
        <f t="shared" si="1"/>
        <v>869207.8899999999</v>
      </c>
      <c r="H17" s="10">
        <v>340368.01</v>
      </c>
      <c r="I17" s="10">
        <v>1574178.7</v>
      </c>
      <c r="J17" s="32">
        <f>I17/I$83</f>
        <v>0.0043439390584582415</v>
      </c>
      <c r="K17" s="10">
        <f t="shared" si="2"/>
        <v>954121.3</v>
      </c>
      <c r="L17" s="11"/>
    </row>
    <row r="18" spans="1:12" ht="15" customHeight="1">
      <c r="A18" s="8" t="s">
        <v>15</v>
      </c>
      <c r="B18" s="9">
        <v>16260800</v>
      </c>
      <c r="C18" s="9">
        <v>16569220.8</v>
      </c>
      <c r="D18" s="10">
        <v>634738.8</v>
      </c>
      <c r="E18" s="10">
        <v>15105952.92</v>
      </c>
      <c r="F18" s="32">
        <f>E18/E$83</f>
        <v>0.037269356852885814</v>
      </c>
      <c r="G18" s="10">
        <f t="shared" si="1"/>
        <v>1463267.8800000008</v>
      </c>
      <c r="H18" s="10">
        <v>3188148.61</v>
      </c>
      <c r="I18" s="10">
        <v>12539769.61</v>
      </c>
      <c r="J18" s="32">
        <f>I18/I$83</f>
        <v>0.03460343796606234</v>
      </c>
      <c r="K18" s="10">
        <f t="shared" si="2"/>
        <v>4029451.1900000013</v>
      </c>
      <c r="L18" s="11"/>
    </row>
    <row r="19" spans="1:12" ht="15" customHeight="1">
      <c r="A19" s="8" t="s">
        <v>16</v>
      </c>
      <c r="B19" s="9">
        <v>2900000</v>
      </c>
      <c r="C19" s="9">
        <v>1132254.1</v>
      </c>
      <c r="D19" s="10">
        <v>0</v>
      </c>
      <c r="E19" s="10">
        <v>0</v>
      </c>
      <c r="F19" s="32">
        <f>E19/E$83</f>
        <v>0</v>
      </c>
      <c r="G19" s="10">
        <f t="shared" si="1"/>
        <v>1132254.1</v>
      </c>
      <c r="H19" s="10">
        <v>0</v>
      </c>
      <c r="I19" s="10">
        <v>0</v>
      </c>
      <c r="J19" s="32">
        <f>I19/I$83</f>
        <v>0</v>
      </c>
      <c r="K19" s="10">
        <f t="shared" si="2"/>
        <v>1132254.1</v>
      </c>
      <c r="L19" s="11"/>
    </row>
    <row r="20" spans="1:12" ht="15" customHeight="1">
      <c r="A20" s="8" t="s">
        <v>17</v>
      </c>
      <c r="B20" s="9">
        <v>969300</v>
      </c>
      <c r="C20" s="9">
        <v>807300</v>
      </c>
      <c r="D20" s="10">
        <v>126191.61</v>
      </c>
      <c r="E20" s="10">
        <v>651520.1</v>
      </c>
      <c r="F20" s="32">
        <f>E20/E$83</f>
        <v>0.0016074282259664193</v>
      </c>
      <c r="G20" s="10">
        <f t="shared" si="1"/>
        <v>155779.90000000002</v>
      </c>
      <c r="H20" s="10">
        <v>127093.6</v>
      </c>
      <c r="I20" s="10">
        <v>650010.26</v>
      </c>
      <c r="J20" s="32">
        <f>I20/I$83</f>
        <v>0.0017937003955221834</v>
      </c>
      <c r="K20" s="10">
        <f t="shared" si="2"/>
        <v>157289.74</v>
      </c>
      <c r="L20" s="11"/>
    </row>
    <row r="21" spans="1:12" ht="15" customHeight="1">
      <c r="A21" s="15" t="s">
        <v>18</v>
      </c>
      <c r="B21" s="16">
        <f aca="true" t="shared" si="5" ref="B21:I21">SUM(B22:B23)</f>
        <v>8975800</v>
      </c>
      <c r="C21" s="16">
        <f t="shared" si="5"/>
        <v>13286837.520000001</v>
      </c>
      <c r="D21" s="16">
        <f t="shared" si="5"/>
        <v>2026159.3199999998</v>
      </c>
      <c r="E21" s="16">
        <f t="shared" si="5"/>
        <v>10957488.85</v>
      </c>
      <c r="F21" s="31">
        <f>E21/E$83</f>
        <v>0.02703428008315065</v>
      </c>
      <c r="G21" s="26">
        <f t="shared" si="1"/>
        <v>2329348.670000002</v>
      </c>
      <c r="H21" s="16">
        <f t="shared" si="5"/>
        <v>2114791.8</v>
      </c>
      <c r="I21" s="16">
        <f t="shared" si="5"/>
        <v>9069393.95</v>
      </c>
      <c r="J21" s="31">
        <f>I21/I$83</f>
        <v>0.025026951905746067</v>
      </c>
      <c r="K21" s="26">
        <f t="shared" si="2"/>
        <v>4217443.570000002</v>
      </c>
      <c r="L21" s="17">
        <f>SUM(L22:L23)</f>
        <v>0</v>
      </c>
    </row>
    <row r="22" spans="1:12" ht="15" customHeight="1">
      <c r="A22" s="8" t="s">
        <v>19</v>
      </c>
      <c r="B22" s="9">
        <v>7833700</v>
      </c>
      <c r="C22" s="9">
        <v>10277250.8</v>
      </c>
      <c r="D22" s="10">
        <v>1718840.14</v>
      </c>
      <c r="E22" s="10">
        <v>8592531.84</v>
      </c>
      <c r="F22" s="32">
        <f>E22/E$83</f>
        <v>0.021199466005931623</v>
      </c>
      <c r="G22" s="10">
        <f t="shared" si="1"/>
        <v>1684718.960000001</v>
      </c>
      <c r="H22" s="10">
        <v>1822406.44</v>
      </c>
      <c r="I22" s="10">
        <v>7751457.67</v>
      </c>
      <c r="J22" s="32">
        <f>I22/I$83</f>
        <v>0.021390112655379413</v>
      </c>
      <c r="K22" s="10">
        <f t="shared" si="2"/>
        <v>2525793.130000001</v>
      </c>
      <c r="L22" s="11"/>
    </row>
    <row r="23" spans="1:12" ht="15" customHeight="1">
      <c r="A23" s="8" t="s">
        <v>20</v>
      </c>
      <c r="B23" s="9">
        <v>1142100</v>
      </c>
      <c r="C23" s="9">
        <v>3009586.72</v>
      </c>
      <c r="D23" s="10">
        <v>307319.18</v>
      </c>
      <c r="E23" s="10">
        <v>2364957.01</v>
      </c>
      <c r="F23" s="32">
        <f>E23/E$83</f>
        <v>0.005834814077219025</v>
      </c>
      <c r="G23" s="10">
        <f t="shared" si="1"/>
        <v>644629.7100000004</v>
      </c>
      <c r="H23" s="10">
        <v>292385.36</v>
      </c>
      <c r="I23" s="10">
        <v>1317936.28</v>
      </c>
      <c r="J23" s="32">
        <f>I23/I$83</f>
        <v>0.003636839250366656</v>
      </c>
      <c r="K23" s="10">
        <f t="shared" si="2"/>
        <v>1691650.4400000002</v>
      </c>
      <c r="L23" s="11"/>
    </row>
    <row r="24" spans="1:12" ht="15" customHeight="1">
      <c r="A24" s="15" t="s">
        <v>21</v>
      </c>
      <c r="B24" s="16">
        <f aca="true" t="shared" si="6" ref="B24:I24">SUM(B25:B30)</f>
        <v>16416150</v>
      </c>
      <c r="C24" s="16">
        <f t="shared" si="6"/>
        <v>16869104.02</v>
      </c>
      <c r="D24" s="16">
        <f t="shared" si="6"/>
        <v>1748332.6800000002</v>
      </c>
      <c r="E24" s="16">
        <f t="shared" si="6"/>
        <v>14012870.979999999</v>
      </c>
      <c r="F24" s="31">
        <f>E24/E$83</f>
        <v>0.034572508722413506</v>
      </c>
      <c r="G24" s="26">
        <f t="shared" si="1"/>
        <v>2856233.040000001</v>
      </c>
      <c r="H24" s="16">
        <f t="shared" si="6"/>
        <v>2676144.7</v>
      </c>
      <c r="I24" s="16">
        <f t="shared" si="6"/>
        <v>12372004.99</v>
      </c>
      <c r="J24" s="31">
        <f>I24/I$83</f>
        <v>0.03414049225002299</v>
      </c>
      <c r="K24" s="26">
        <f t="shared" si="2"/>
        <v>4497099.029999999</v>
      </c>
      <c r="L24" s="17">
        <f>SUM(L25:L30)</f>
        <v>0</v>
      </c>
    </row>
    <row r="25" spans="1:12" ht="15" customHeight="1">
      <c r="A25" s="8" t="s">
        <v>22</v>
      </c>
      <c r="B25" s="9">
        <v>868600</v>
      </c>
      <c r="C25" s="9">
        <v>1139699.37</v>
      </c>
      <c r="D25" s="10">
        <v>122289.13</v>
      </c>
      <c r="E25" s="10">
        <v>988599.86</v>
      </c>
      <c r="F25" s="32">
        <f>E25/E$83</f>
        <v>0.0024390702898505366</v>
      </c>
      <c r="G25" s="10">
        <f t="shared" si="1"/>
        <v>151099.51000000013</v>
      </c>
      <c r="H25" s="10">
        <v>174163.45</v>
      </c>
      <c r="I25" s="10">
        <v>674717.94</v>
      </c>
      <c r="J25" s="32">
        <f>I25/I$83</f>
        <v>0.0018618811276054515</v>
      </c>
      <c r="K25" s="10">
        <f t="shared" si="2"/>
        <v>464981.43000000017</v>
      </c>
      <c r="L25" s="11"/>
    </row>
    <row r="26" spans="1:12" ht="15" customHeight="1">
      <c r="A26" s="8" t="s">
        <v>62</v>
      </c>
      <c r="B26" s="9">
        <v>113100</v>
      </c>
      <c r="C26" s="9">
        <v>113100</v>
      </c>
      <c r="D26" s="10">
        <v>0</v>
      </c>
      <c r="E26" s="10">
        <v>106020</v>
      </c>
      <c r="F26" s="32">
        <f>E26/E$83</f>
        <v>0.00026157219173584943</v>
      </c>
      <c r="G26" s="10">
        <f t="shared" si="1"/>
        <v>7080</v>
      </c>
      <c r="H26" s="10">
        <v>17670</v>
      </c>
      <c r="I26" s="10">
        <v>97185</v>
      </c>
      <c r="J26" s="32">
        <f>I26/I$83</f>
        <v>0.00026818157137830934</v>
      </c>
      <c r="K26" s="10">
        <f t="shared" si="2"/>
        <v>15915</v>
      </c>
      <c r="L26" s="11"/>
    </row>
    <row r="27" spans="1:12" ht="15" customHeight="1">
      <c r="A27" s="8" t="s">
        <v>56</v>
      </c>
      <c r="B27" s="9">
        <v>3334401</v>
      </c>
      <c r="C27" s="9">
        <v>3392038.95</v>
      </c>
      <c r="D27" s="10">
        <v>82981.41</v>
      </c>
      <c r="E27" s="10">
        <v>2859899.34</v>
      </c>
      <c r="F27" s="32">
        <f>E27/E$83</f>
        <v>0.0070559341492898425</v>
      </c>
      <c r="G27" s="10">
        <f t="shared" si="1"/>
        <v>532139.6100000003</v>
      </c>
      <c r="H27" s="10">
        <v>562629.3</v>
      </c>
      <c r="I27" s="10">
        <v>2548788.96</v>
      </c>
      <c r="J27" s="32">
        <f>I27/I$83</f>
        <v>0.007033371697324554</v>
      </c>
      <c r="K27" s="10">
        <f t="shared" si="2"/>
        <v>843249.9900000002</v>
      </c>
      <c r="L27" s="11"/>
    </row>
    <row r="28" spans="1:12" ht="15" customHeight="1">
      <c r="A28" s="8" t="s">
        <v>23</v>
      </c>
      <c r="B28" s="9">
        <v>11185349</v>
      </c>
      <c r="C28" s="9">
        <v>11041094.71</v>
      </c>
      <c r="D28" s="10">
        <v>1465668.06</v>
      </c>
      <c r="E28" s="10">
        <v>9135747.11</v>
      </c>
      <c r="F28" s="32">
        <f>E28/E$83</f>
        <v>0.022539684915177816</v>
      </c>
      <c r="G28" s="10">
        <f t="shared" si="1"/>
        <v>1905347.6000000015</v>
      </c>
      <c r="H28" s="10">
        <v>1850864.1</v>
      </c>
      <c r="I28" s="10">
        <v>8457514.06</v>
      </c>
      <c r="J28" s="32">
        <f>I28/I$83</f>
        <v>0.02333847209512728</v>
      </c>
      <c r="K28" s="10">
        <f t="shared" si="2"/>
        <v>2583580.6500000004</v>
      </c>
      <c r="L28" s="11"/>
    </row>
    <row r="29" spans="1:12" ht="15" customHeight="1">
      <c r="A29" s="8" t="s">
        <v>31</v>
      </c>
      <c r="B29" s="9">
        <v>914700</v>
      </c>
      <c r="C29" s="9">
        <v>1183170.99</v>
      </c>
      <c r="D29" s="10">
        <v>77394.08</v>
      </c>
      <c r="E29" s="10">
        <v>922604.67</v>
      </c>
      <c r="F29" s="32">
        <f>E29/E$83</f>
        <v>0.0022762471763594612</v>
      </c>
      <c r="G29" s="10">
        <f t="shared" si="1"/>
        <v>260566.31999999995</v>
      </c>
      <c r="H29" s="10">
        <v>70817.85</v>
      </c>
      <c r="I29" s="10">
        <v>593799.03</v>
      </c>
      <c r="J29" s="32">
        <f>I29/I$83</f>
        <v>0.0016385857585873936</v>
      </c>
      <c r="K29" s="10">
        <f t="shared" si="2"/>
        <v>589371.96</v>
      </c>
      <c r="L29" s="11"/>
    </row>
    <row r="30" spans="1:12" ht="15" customHeight="1">
      <c r="A30" s="8" t="s">
        <v>81</v>
      </c>
      <c r="B30" s="9">
        <v>0</v>
      </c>
      <c r="C30" s="9">
        <v>0</v>
      </c>
      <c r="D30" s="10">
        <v>0</v>
      </c>
      <c r="E30" s="10">
        <v>0</v>
      </c>
      <c r="F30" s="32">
        <f>E30/E$83</f>
        <v>0</v>
      </c>
      <c r="G30" s="10">
        <f t="shared" si="1"/>
        <v>0</v>
      </c>
      <c r="H30" s="10">
        <v>0</v>
      </c>
      <c r="I30" s="10">
        <v>0</v>
      </c>
      <c r="J30" s="32">
        <f>I30/I$83</f>
        <v>0</v>
      </c>
      <c r="K30" s="10">
        <f t="shared" si="2"/>
        <v>0</v>
      </c>
      <c r="L30" s="11"/>
    </row>
    <row r="31" spans="1:12" ht="15" customHeight="1">
      <c r="A31" s="15" t="s">
        <v>24</v>
      </c>
      <c r="B31" s="16">
        <f aca="true" t="shared" si="7" ref="B31:L31">SUM(B32)</f>
        <v>2789200</v>
      </c>
      <c r="C31" s="16">
        <f t="shared" si="7"/>
        <v>2709200</v>
      </c>
      <c r="D31" s="16">
        <f t="shared" si="7"/>
        <v>415091.05</v>
      </c>
      <c r="E31" s="16">
        <f t="shared" si="7"/>
        <v>2077776.52</v>
      </c>
      <c r="F31" s="31">
        <f>E31/E$83</f>
        <v>0.005126283326482606</v>
      </c>
      <c r="G31" s="26">
        <f t="shared" si="1"/>
        <v>631423.48</v>
      </c>
      <c r="H31" s="16">
        <f t="shared" si="7"/>
        <v>415091.05</v>
      </c>
      <c r="I31" s="16">
        <f t="shared" si="7"/>
        <v>2077776.52</v>
      </c>
      <c r="J31" s="31">
        <f>I31/I$83</f>
        <v>0.0057336149828322806</v>
      </c>
      <c r="K31" s="26">
        <f t="shared" si="2"/>
        <v>631423.48</v>
      </c>
      <c r="L31" s="17">
        <f t="shared" si="7"/>
        <v>0</v>
      </c>
    </row>
    <row r="32" spans="1:12" ht="15" customHeight="1">
      <c r="A32" s="8" t="s">
        <v>25</v>
      </c>
      <c r="B32" s="9">
        <v>2789200</v>
      </c>
      <c r="C32" s="9">
        <v>2709200</v>
      </c>
      <c r="D32" s="10">
        <v>415091.05</v>
      </c>
      <c r="E32" s="10">
        <v>2077776.52</v>
      </c>
      <c r="F32" s="32">
        <f>E32/E$83</f>
        <v>0.005126283326482606</v>
      </c>
      <c r="G32" s="10">
        <f t="shared" si="1"/>
        <v>631423.48</v>
      </c>
      <c r="H32" s="10">
        <v>415091.05</v>
      </c>
      <c r="I32" s="10">
        <v>2077776.52</v>
      </c>
      <c r="J32" s="32">
        <f>I32/I$83</f>
        <v>0.0057336149828322806</v>
      </c>
      <c r="K32" s="10">
        <f t="shared" si="2"/>
        <v>631423.48</v>
      </c>
      <c r="L32" s="11"/>
    </row>
    <row r="33" spans="1:12" ht="15" customHeight="1">
      <c r="A33" s="15" t="s">
        <v>26</v>
      </c>
      <c r="B33" s="16">
        <f aca="true" t="shared" si="8" ref="B33:I33">SUM(B34:B38)</f>
        <v>101170000</v>
      </c>
      <c r="C33" s="16">
        <f t="shared" si="8"/>
        <v>113305258.04</v>
      </c>
      <c r="D33" s="16">
        <f t="shared" si="8"/>
        <v>9312467.41</v>
      </c>
      <c r="E33" s="16">
        <f t="shared" si="8"/>
        <v>101944318.06000002</v>
      </c>
      <c r="F33" s="31">
        <f>E33/E$83</f>
        <v>0.25151668279542294</v>
      </c>
      <c r="G33" s="26">
        <f t="shared" si="1"/>
        <v>11360939.97999999</v>
      </c>
      <c r="H33" s="16">
        <f t="shared" si="8"/>
        <v>19086092.529999997</v>
      </c>
      <c r="I33" s="16">
        <f t="shared" si="8"/>
        <v>93111307.34000002</v>
      </c>
      <c r="J33" s="31">
        <f>I33/I$83</f>
        <v>0.256940234763903</v>
      </c>
      <c r="K33" s="26">
        <f t="shared" si="2"/>
        <v>20193950.699999988</v>
      </c>
      <c r="L33" s="17">
        <f>SUM(L34:L38)</f>
        <v>0</v>
      </c>
    </row>
    <row r="34" spans="1:12" ht="15" customHeight="1">
      <c r="A34" s="8" t="s">
        <v>27</v>
      </c>
      <c r="B34" s="9">
        <v>59053310</v>
      </c>
      <c r="C34" s="9">
        <v>61661526.81</v>
      </c>
      <c r="D34" s="10">
        <v>8477310.23</v>
      </c>
      <c r="E34" s="10">
        <v>51862382.06</v>
      </c>
      <c r="F34" s="32">
        <f>E34/E$83</f>
        <v>0.1279546966994548</v>
      </c>
      <c r="G34" s="10">
        <f t="shared" si="1"/>
        <v>9799144.75</v>
      </c>
      <c r="H34" s="10">
        <v>10163364.42</v>
      </c>
      <c r="I34" s="10">
        <v>48833629.89</v>
      </c>
      <c r="J34" s="32">
        <f>I34/I$83</f>
        <v>0.13475618253852933</v>
      </c>
      <c r="K34" s="10">
        <f t="shared" si="2"/>
        <v>12827896.920000002</v>
      </c>
      <c r="L34" s="11"/>
    </row>
    <row r="35" spans="1:12" ht="15" customHeight="1">
      <c r="A35" s="8" t="s">
        <v>28</v>
      </c>
      <c r="B35" s="9">
        <v>37790400</v>
      </c>
      <c r="C35" s="9">
        <v>47014133.67</v>
      </c>
      <c r="D35" s="10">
        <v>156846.37</v>
      </c>
      <c r="E35" s="10">
        <v>46468250.93</v>
      </c>
      <c r="F35" s="32">
        <f>E35/E$83</f>
        <v>0.11464631429816566</v>
      </c>
      <c r="G35" s="10">
        <f t="shared" si="1"/>
        <v>545882.7400000021</v>
      </c>
      <c r="H35" s="10">
        <v>8128266.9</v>
      </c>
      <c r="I35" s="10">
        <v>40968685.88</v>
      </c>
      <c r="J35" s="32">
        <f>I35/I$83</f>
        <v>0.11305290483719456</v>
      </c>
      <c r="K35" s="10">
        <f t="shared" si="2"/>
        <v>6045447.789999999</v>
      </c>
      <c r="L35" s="11"/>
    </row>
    <row r="36" spans="1:12" ht="15" customHeight="1">
      <c r="A36" s="8" t="s">
        <v>29</v>
      </c>
      <c r="B36" s="9">
        <v>2079930</v>
      </c>
      <c r="C36" s="9">
        <v>1959235.36</v>
      </c>
      <c r="D36" s="10">
        <v>334633.96</v>
      </c>
      <c r="E36" s="10">
        <v>1634894.06</v>
      </c>
      <c r="F36" s="32">
        <f>E36/E$83</f>
        <v>0.004033605192700635</v>
      </c>
      <c r="G36" s="10">
        <f t="shared" si="1"/>
        <v>324341.30000000005</v>
      </c>
      <c r="H36" s="10">
        <v>338075.68</v>
      </c>
      <c r="I36" s="10">
        <v>1576342.37</v>
      </c>
      <c r="J36" s="32">
        <f>I36/I$83</f>
        <v>0.004349909696113683</v>
      </c>
      <c r="K36" s="10">
        <f t="shared" si="2"/>
        <v>382892.99</v>
      </c>
      <c r="L36" s="11"/>
    </row>
    <row r="37" spans="1:12" ht="15" customHeight="1">
      <c r="A37" s="8" t="s">
        <v>30</v>
      </c>
      <c r="B37" s="9">
        <v>1806360</v>
      </c>
      <c r="C37" s="9">
        <v>2174362.45</v>
      </c>
      <c r="D37" s="10">
        <v>216073.19</v>
      </c>
      <c r="E37" s="10">
        <v>1521113.86</v>
      </c>
      <c r="F37" s="32">
        <f>E37/E$83</f>
        <v>0.0037528870613089795</v>
      </c>
      <c r="G37" s="10">
        <f>C37-E37</f>
        <v>653248.5900000001</v>
      </c>
      <c r="H37" s="10">
        <v>352995.15</v>
      </c>
      <c r="I37" s="10">
        <v>1330749.45</v>
      </c>
      <c r="J37" s="32">
        <f>I37/I$83</f>
        <v>0.003672197135482028</v>
      </c>
      <c r="K37" s="10">
        <f>C37-I37</f>
        <v>843613.0000000002</v>
      </c>
      <c r="L37" s="11"/>
    </row>
    <row r="38" spans="1:12" ht="15" customHeight="1">
      <c r="A38" s="8" t="s">
        <v>31</v>
      </c>
      <c r="B38" s="9">
        <v>440000</v>
      </c>
      <c r="C38" s="9">
        <v>495999.75</v>
      </c>
      <c r="D38" s="10">
        <v>127603.66</v>
      </c>
      <c r="E38" s="10">
        <v>457677.15</v>
      </c>
      <c r="F38" s="32">
        <f>E38/E$83</f>
        <v>0.001129179543792842</v>
      </c>
      <c r="G38" s="10">
        <f t="shared" si="1"/>
        <v>38322.59999999998</v>
      </c>
      <c r="H38" s="10">
        <v>103390.38</v>
      </c>
      <c r="I38" s="10">
        <v>401899.75</v>
      </c>
      <c r="J38" s="32">
        <f>I38/I$83</f>
        <v>0.0011090405565833171</v>
      </c>
      <c r="K38" s="10">
        <f t="shared" si="2"/>
        <v>94100</v>
      </c>
      <c r="L38" s="11"/>
    </row>
    <row r="39" spans="1:12" ht="15" customHeight="1">
      <c r="A39" s="15" t="s">
        <v>58</v>
      </c>
      <c r="B39" s="16">
        <f aca="true" t="shared" si="9" ref="B39:L39">SUM(B40)</f>
        <v>1203300</v>
      </c>
      <c r="C39" s="16">
        <f t="shared" si="9"/>
        <v>1844300</v>
      </c>
      <c r="D39" s="16">
        <f t="shared" si="9"/>
        <v>315009.73</v>
      </c>
      <c r="E39" s="16">
        <f t="shared" si="9"/>
        <v>1611079.73</v>
      </c>
      <c r="F39" s="31">
        <f>E39/E$83</f>
        <v>0.003974850556850599</v>
      </c>
      <c r="G39" s="26">
        <f t="shared" si="1"/>
        <v>233220.27000000002</v>
      </c>
      <c r="H39" s="16">
        <f t="shared" si="9"/>
        <v>527472.71</v>
      </c>
      <c r="I39" s="16">
        <f t="shared" si="9"/>
        <v>1466874.56</v>
      </c>
      <c r="J39" s="31">
        <f>I39/I$83</f>
        <v>0.004047833765659989</v>
      </c>
      <c r="K39" s="26">
        <f t="shared" si="2"/>
        <v>377425.43999999994</v>
      </c>
      <c r="L39" s="17">
        <f t="shared" si="9"/>
        <v>0</v>
      </c>
    </row>
    <row r="40" spans="1:12" ht="15" customHeight="1">
      <c r="A40" s="8" t="s">
        <v>81</v>
      </c>
      <c r="B40" s="9">
        <v>1203300</v>
      </c>
      <c r="C40" s="9">
        <v>1844300</v>
      </c>
      <c r="D40" s="10">
        <v>315009.73</v>
      </c>
      <c r="E40" s="10">
        <v>1611079.73</v>
      </c>
      <c r="F40" s="32">
        <f>E40/E$83</f>
        <v>0.003974850556850599</v>
      </c>
      <c r="G40" s="10">
        <f t="shared" si="1"/>
        <v>233220.27000000002</v>
      </c>
      <c r="H40" s="10">
        <v>527472.71</v>
      </c>
      <c r="I40" s="10">
        <v>1466874.56</v>
      </c>
      <c r="J40" s="32">
        <f>I40/I$83</f>
        <v>0.004047833765659989</v>
      </c>
      <c r="K40" s="10">
        <f t="shared" si="2"/>
        <v>377425.43999999994</v>
      </c>
      <c r="L40" s="11"/>
    </row>
    <row r="41" spans="1:12" ht="15" customHeight="1">
      <c r="A41" s="15" t="s">
        <v>32</v>
      </c>
      <c r="B41" s="16">
        <f aca="true" t="shared" si="10" ref="B41:I41">SUM(B42:B47)</f>
        <v>133094206</v>
      </c>
      <c r="C41" s="16">
        <f t="shared" si="10"/>
        <v>137168785.47</v>
      </c>
      <c r="D41" s="16">
        <f t="shared" si="10"/>
        <v>17410913.08</v>
      </c>
      <c r="E41" s="16">
        <f t="shared" si="10"/>
        <v>109196930.58</v>
      </c>
      <c r="F41" s="31">
        <f>E41/E$83</f>
        <v>0.26941030430709295</v>
      </c>
      <c r="G41" s="26">
        <f t="shared" si="1"/>
        <v>27971854.89</v>
      </c>
      <c r="H41" s="16">
        <f t="shared" si="10"/>
        <v>22727500.05</v>
      </c>
      <c r="I41" s="16">
        <f t="shared" si="10"/>
        <v>101110566.67</v>
      </c>
      <c r="J41" s="31">
        <f>I41/I$83</f>
        <v>0.27901415498803217</v>
      </c>
      <c r="K41" s="26">
        <f t="shared" si="2"/>
        <v>36058218.8</v>
      </c>
      <c r="L41" s="17">
        <f>SUM(L42:L47)</f>
        <v>0</v>
      </c>
    </row>
    <row r="42" spans="1:12" ht="15" customHeight="1">
      <c r="A42" s="8" t="s">
        <v>33</v>
      </c>
      <c r="B42" s="9">
        <v>84301320</v>
      </c>
      <c r="C42" s="9">
        <v>80299535.8</v>
      </c>
      <c r="D42" s="10">
        <v>10950869.09</v>
      </c>
      <c r="E42" s="10">
        <v>64689565.88</v>
      </c>
      <c r="F42" s="32">
        <f>E42/E$83</f>
        <v>0.15960188200030392</v>
      </c>
      <c r="G42" s="10">
        <f t="shared" si="1"/>
        <v>15609969.919999994</v>
      </c>
      <c r="H42" s="10">
        <v>13543687.5</v>
      </c>
      <c r="I42" s="10">
        <v>59447033.63</v>
      </c>
      <c r="J42" s="32">
        <f>I42/I$83</f>
        <v>0.16404382253097288</v>
      </c>
      <c r="K42" s="10">
        <f t="shared" si="2"/>
        <v>20852502.169999994</v>
      </c>
      <c r="L42" s="11"/>
    </row>
    <row r="43" spans="1:12" ht="15" customHeight="1">
      <c r="A43" s="8" t="s">
        <v>34</v>
      </c>
      <c r="B43" s="9">
        <v>522300</v>
      </c>
      <c r="C43" s="9">
        <v>677249.87</v>
      </c>
      <c r="D43" s="10">
        <v>-3479.92</v>
      </c>
      <c r="E43" s="10">
        <v>586085.74</v>
      </c>
      <c r="F43" s="32">
        <f>E43/E$83</f>
        <v>0.001445988790387919</v>
      </c>
      <c r="G43" s="10">
        <f t="shared" si="1"/>
        <v>91164.13</v>
      </c>
      <c r="H43" s="10">
        <v>140641.31</v>
      </c>
      <c r="I43" s="10">
        <v>508482.56</v>
      </c>
      <c r="J43" s="32">
        <f>I43/I$83</f>
        <v>0.001403155342483567</v>
      </c>
      <c r="K43" s="10">
        <f t="shared" si="2"/>
        <v>168767.31</v>
      </c>
      <c r="L43" s="11"/>
    </row>
    <row r="44" spans="1:12" ht="15" customHeight="1">
      <c r="A44" s="8" t="s">
        <v>63</v>
      </c>
      <c r="B44" s="9">
        <v>420000</v>
      </c>
      <c r="C44" s="9">
        <v>220000</v>
      </c>
      <c r="D44" s="10">
        <v>8311.04</v>
      </c>
      <c r="E44" s="10">
        <v>140559.66</v>
      </c>
      <c r="F44" s="32">
        <f>E44/E$83</f>
        <v>0.0003467883261256914</v>
      </c>
      <c r="G44" s="10">
        <f t="shared" si="1"/>
        <v>79440.34</v>
      </c>
      <c r="H44" s="10">
        <v>27729.26</v>
      </c>
      <c r="I44" s="10">
        <v>111434.85</v>
      </c>
      <c r="J44" s="32">
        <f>I44/I$83</f>
        <v>0.00030750396850652047</v>
      </c>
      <c r="K44" s="10">
        <f t="shared" si="2"/>
        <v>108565.15</v>
      </c>
      <c r="L44" s="11"/>
    </row>
    <row r="45" spans="1:12" ht="15" customHeight="1">
      <c r="A45" s="8" t="s">
        <v>35</v>
      </c>
      <c r="B45" s="9">
        <v>44334266</v>
      </c>
      <c r="C45" s="9">
        <v>52523705.17</v>
      </c>
      <c r="D45" s="10">
        <v>6091015.38</v>
      </c>
      <c r="E45" s="10">
        <v>41102665.97</v>
      </c>
      <c r="F45" s="32">
        <f>E45/E$83</f>
        <v>0.10140836091265244</v>
      </c>
      <c r="G45" s="10">
        <f t="shared" si="1"/>
        <v>11421039.200000003</v>
      </c>
      <c r="H45" s="10">
        <v>8518511.3</v>
      </c>
      <c r="I45" s="10">
        <v>38481202.01</v>
      </c>
      <c r="J45" s="32">
        <f>I45/I$83</f>
        <v>0.10618870426061588</v>
      </c>
      <c r="K45" s="10">
        <f t="shared" si="2"/>
        <v>14042503.160000004</v>
      </c>
      <c r="L45" s="11"/>
    </row>
    <row r="46" spans="1:12" ht="15" customHeight="1">
      <c r="A46" s="8" t="s">
        <v>36</v>
      </c>
      <c r="B46" s="9">
        <v>897600</v>
      </c>
      <c r="C46" s="9">
        <v>875114.63</v>
      </c>
      <c r="D46" s="10">
        <v>91500.29</v>
      </c>
      <c r="E46" s="10">
        <v>498246.53</v>
      </c>
      <c r="F46" s="32">
        <f>E46/E$83</f>
        <v>0.001229272183332217</v>
      </c>
      <c r="G46" s="10">
        <f t="shared" si="1"/>
        <v>376868.1</v>
      </c>
      <c r="H46" s="10">
        <v>89432.96</v>
      </c>
      <c r="I46" s="10">
        <v>494010.88</v>
      </c>
      <c r="J46" s="32">
        <f>I46/I$83</f>
        <v>0.0013632208064658271</v>
      </c>
      <c r="K46" s="10">
        <f t="shared" si="2"/>
        <v>381103.75</v>
      </c>
      <c r="L46" s="11"/>
    </row>
    <row r="47" spans="1:12" ht="15" customHeight="1">
      <c r="A47" s="8" t="s">
        <v>37</v>
      </c>
      <c r="B47" s="9">
        <v>2618720</v>
      </c>
      <c r="C47" s="9">
        <v>2573180</v>
      </c>
      <c r="D47" s="10">
        <v>272697.2</v>
      </c>
      <c r="E47" s="10">
        <v>2179806.8</v>
      </c>
      <c r="F47" s="32">
        <f>E47/E$83</f>
        <v>0.005378012094290778</v>
      </c>
      <c r="G47" s="10">
        <f t="shared" si="1"/>
        <v>393373.2000000002</v>
      </c>
      <c r="H47" s="10">
        <v>407497.72</v>
      </c>
      <c r="I47" s="10">
        <v>2068402.74</v>
      </c>
      <c r="J47" s="32">
        <f>I47/I$83</f>
        <v>0.005707748078987504</v>
      </c>
      <c r="K47" s="10">
        <f t="shared" si="2"/>
        <v>504777.26</v>
      </c>
      <c r="L47" s="11"/>
    </row>
    <row r="48" spans="1:12" ht="15" customHeight="1">
      <c r="A48" s="15" t="s">
        <v>38</v>
      </c>
      <c r="B48" s="16">
        <f aca="true" t="shared" si="11" ref="B48:L48">SUM(B49:B49)</f>
        <v>6763900</v>
      </c>
      <c r="C48" s="16">
        <f t="shared" si="11"/>
        <v>7193820</v>
      </c>
      <c r="D48" s="16">
        <f t="shared" si="11"/>
        <v>715236.25</v>
      </c>
      <c r="E48" s="16">
        <f t="shared" si="11"/>
        <v>5935786.74</v>
      </c>
      <c r="F48" s="31">
        <f>E48/E$83</f>
        <v>0.014644753322565483</v>
      </c>
      <c r="G48" s="26">
        <f t="shared" si="1"/>
        <v>1258033.2599999998</v>
      </c>
      <c r="H48" s="16">
        <f t="shared" si="11"/>
        <v>968870.33</v>
      </c>
      <c r="I48" s="16">
        <f t="shared" si="11"/>
        <v>5669702.98</v>
      </c>
      <c r="J48" s="31">
        <f>I48/I$83</f>
        <v>0.015645519930284336</v>
      </c>
      <c r="K48" s="26">
        <f t="shared" si="2"/>
        <v>1524117.0199999996</v>
      </c>
      <c r="L48" s="17">
        <f t="shared" si="11"/>
        <v>0</v>
      </c>
    </row>
    <row r="49" spans="1:12" ht="15" customHeight="1">
      <c r="A49" s="8" t="s">
        <v>39</v>
      </c>
      <c r="B49" s="9">
        <v>6763900</v>
      </c>
      <c r="C49" s="9">
        <v>7193820</v>
      </c>
      <c r="D49" s="10">
        <v>715236.25</v>
      </c>
      <c r="E49" s="10">
        <v>5935786.74</v>
      </c>
      <c r="F49" s="32">
        <f>E49/E$83</f>
        <v>0.014644753322565483</v>
      </c>
      <c r="G49" s="10">
        <f t="shared" si="1"/>
        <v>1258033.2599999998</v>
      </c>
      <c r="H49" s="10">
        <v>968870.33</v>
      </c>
      <c r="I49" s="10">
        <v>5669702.98</v>
      </c>
      <c r="J49" s="32">
        <f>I49/I$83</f>
        <v>0.015645519930284336</v>
      </c>
      <c r="K49" s="10">
        <f t="shared" si="2"/>
        <v>1524117.0199999996</v>
      </c>
      <c r="L49" s="11"/>
    </row>
    <row r="50" spans="1:12" ht="15" customHeight="1">
      <c r="A50" s="15" t="s">
        <v>40</v>
      </c>
      <c r="B50" s="16">
        <f>SUM(B51:B53)</f>
        <v>852200</v>
      </c>
      <c r="C50" s="16">
        <f aca="true" t="shared" si="12" ref="C50:I50">SUM(C51:C53)</f>
        <v>1245200</v>
      </c>
      <c r="D50" s="16">
        <f t="shared" si="12"/>
        <v>253430.33</v>
      </c>
      <c r="E50" s="16">
        <f t="shared" si="12"/>
        <v>866026.07</v>
      </c>
      <c r="F50" s="31">
        <f>E50/E$83</f>
        <v>0.0021366566424286374</v>
      </c>
      <c r="G50" s="26">
        <f t="shared" si="1"/>
        <v>379173.93000000005</v>
      </c>
      <c r="H50" s="16">
        <f t="shared" si="12"/>
        <v>285862.6</v>
      </c>
      <c r="I50" s="16">
        <f t="shared" si="12"/>
        <v>803269.97</v>
      </c>
      <c r="J50" s="31">
        <f>I50/I$83</f>
        <v>0.0022166198775079218</v>
      </c>
      <c r="K50" s="26">
        <f t="shared" si="2"/>
        <v>441930.03</v>
      </c>
      <c r="L50" s="17">
        <f>SUM(L51:L53)</f>
        <v>0</v>
      </c>
    </row>
    <row r="51" spans="1:12" ht="15" customHeight="1">
      <c r="A51" s="8" t="s">
        <v>22</v>
      </c>
      <c r="B51" s="9">
        <v>0</v>
      </c>
      <c r="C51" s="9">
        <v>0</v>
      </c>
      <c r="D51" s="10">
        <v>0</v>
      </c>
      <c r="E51" s="10">
        <v>0</v>
      </c>
      <c r="F51" s="32">
        <f>E51/E$83</f>
        <v>0</v>
      </c>
      <c r="G51" s="10">
        <f t="shared" si="1"/>
        <v>0</v>
      </c>
      <c r="H51" s="10">
        <v>0</v>
      </c>
      <c r="I51" s="10">
        <v>0</v>
      </c>
      <c r="J51" s="32">
        <f>I51/I$83</f>
        <v>0</v>
      </c>
      <c r="K51" s="10">
        <f t="shared" si="2"/>
        <v>0</v>
      </c>
      <c r="L51" s="11"/>
    </row>
    <row r="52" spans="1:12" ht="15" customHeight="1">
      <c r="A52" s="8" t="s">
        <v>23</v>
      </c>
      <c r="B52" s="9">
        <v>15000</v>
      </c>
      <c r="C52" s="9">
        <v>0</v>
      </c>
      <c r="D52" s="10">
        <v>0</v>
      </c>
      <c r="E52" s="10">
        <v>0</v>
      </c>
      <c r="F52" s="32">
        <f>E52/E$83</f>
        <v>0</v>
      </c>
      <c r="G52" s="10">
        <f t="shared" si="1"/>
        <v>0</v>
      </c>
      <c r="H52" s="10">
        <v>0</v>
      </c>
      <c r="I52" s="10">
        <v>0</v>
      </c>
      <c r="J52" s="32">
        <f>I52/I$83</f>
        <v>0</v>
      </c>
      <c r="K52" s="10">
        <f t="shared" si="2"/>
        <v>0</v>
      </c>
      <c r="L52" s="11"/>
    </row>
    <row r="53" spans="1:12" ht="15" customHeight="1">
      <c r="A53" s="8" t="s">
        <v>41</v>
      </c>
      <c r="B53" s="9">
        <v>837200</v>
      </c>
      <c r="C53" s="9">
        <v>1245200</v>
      </c>
      <c r="D53" s="10">
        <v>253430.33</v>
      </c>
      <c r="E53" s="10">
        <v>866026.07</v>
      </c>
      <c r="F53" s="32">
        <f>E53/E$83</f>
        <v>0.0021366566424286374</v>
      </c>
      <c r="G53" s="10">
        <f t="shared" si="1"/>
        <v>379173.93000000005</v>
      </c>
      <c r="H53" s="10">
        <v>285862.6</v>
      </c>
      <c r="I53" s="10">
        <v>803269.97</v>
      </c>
      <c r="J53" s="32">
        <f>I53/I$83</f>
        <v>0.0022166198775079218</v>
      </c>
      <c r="K53" s="10">
        <f t="shared" si="2"/>
        <v>441930.03</v>
      </c>
      <c r="L53" s="11"/>
    </row>
    <row r="54" spans="1:12" ht="15" customHeight="1">
      <c r="A54" s="15" t="s">
        <v>42</v>
      </c>
      <c r="B54" s="16">
        <f aca="true" t="shared" si="13" ref="B54:I54">SUM(B55:B56)</f>
        <v>75983700</v>
      </c>
      <c r="C54" s="16">
        <f t="shared" si="13"/>
        <v>77250318.03</v>
      </c>
      <c r="D54" s="16">
        <f t="shared" si="13"/>
        <v>-1479953.1600000001</v>
      </c>
      <c r="E54" s="16">
        <f t="shared" si="13"/>
        <v>58678076.89</v>
      </c>
      <c r="F54" s="31">
        <f>E54/E$83</f>
        <v>0.14477035633806823</v>
      </c>
      <c r="G54" s="26">
        <f t="shared" si="1"/>
        <v>18572241.14</v>
      </c>
      <c r="H54" s="16">
        <f t="shared" si="13"/>
        <v>10176499.63</v>
      </c>
      <c r="I54" s="16">
        <f t="shared" si="13"/>
        <v>46402408.11</v>
      </c>
      <c r="J54" s="31">
        <f>I54/I$83</f>
        <v>0.12804723694682724</v>
      </c>
      <c r="K54" s="26">
        <f t="shared" si="2"/>
        <v>30847909.92</v>
      </c>
      <c r="L54" s="17">
        <f>SUM(L55:L56)</f>
        <v>0</v>
      </c>
    </row>
    <row r="55" spans="1:12" ht="15" customHeight="1">
      <c r="A55" s="8" t="s">
        <v>43</v>
      </c>
      <c r="B55" s="9">
        <v>64380700</v>
      </c>
      <c r="C55" s="9">
        <v>66013918.03</v>
      </c>
      <c r="D55" s="10">
        <v>6269991.01</v>
      </c>
      <c r="E55" s="10">
        <v>55439528.09</v>
      </c>
      <c r="F55" s="32">
        <f>E55/E$83</f>
        <v>0.1367802194991746</v>
      </c>
      <c r="G55" s="10">
        <f t="shared" si="1"/>
        <v>10574389.939999998</v>
      </c>
      <c r="H55" s="10">
        <v>10165408.63</v>
      </c>
      <c r="I55" s="10">
        <v>45895902.3</v>
      </c>
      <c r="J55" s="32">
        <f>I55/I$83</f>
        <v>0.12664953643709792</v>
      </c>
      <c r="K55" s="10">
        <f t="shared" si="2"/>
        <v>20118015.730000004</v>
      </c>
      <c r="L55" s="11"/>
    </row>
    <row r="56" spans="1:12" ht="15" customHeight="1">
      <c r="A56" s="8" t="s">
        <v>46</v>
      </c>
      <c r="B56" s="9">
        <v>11603000</v>
      </c>
      <c r="C56" s="9">
        <v>11236400</v>
      </c>
      <c r="D56" s="10">
        <v>-7749944.17</v>
      </c>
      <c r="E56" s="10">
        <v>3238548.8</v>
      </c>
      <c r="F56" s="32">
        <f>E56/E$83</f>
        <v>0.007990136838893653</v>
      </c>
      <c r="G56" s="10">
        <f t="shared" si="1"/>
        <v>7997851.2</v>
      </c>
      <c r="H56" s="10">
        <v>11091</v>
      </c>
      <c r="I56" s="10">
        <v>506505.81</v>
      </c>
      <c r="J56" s="32">
        <f>I56/I$83</f>
        <v>0.0013977005097293139</v>
      </c>
      <c r="K56" s="10">
        <f t="shared" si="2"/>
        <v>10729894.19</v>
      </c>
      <c r="L56" s="11"/>
    </row>
    <row r="57" spans="1:12" ht="15" customHeight="1">
      <c r="A57" s="15" t="s">
        <v>44</v>
      </c>
      <c r="B57" s="16">
        <f aca="true" t="shared" si="14" ref="B57:L57">SUM(B58)</f>
        <v>1728800</v>
      </c>
      <c r="C57" s="16">
        <f t="shared" si="14"/>
        <v>2464555.03</v>
      </c>
      <c r="D57" s="16">
        <f t="shared" si="14"/>
        <v>278498.62</v>
      </c>
      <c r="E57" s="16">
        <f t="shared" si="14"/>
        <v>1288698.72</v>
      </c>
      <c r="F57" s="31">
        <f>E57/E$83</f>
        <v>0.003179473200128124</v>
      </c>
      <c r="G57" s="26">
        <f t="shared" si="1"/>
        <v>1175856.3099999998</v>
      </c>
      <c r="H57" s="16">
        <f t="shared" si="14"/>
        <v>277598.49</v>
      </c>
      <c r="I57" s="16">
        <f t="shared" si="14"/>
        <v>1262555.83</v>
      </c>
      <c r="J57" s="31">
        <f>I57/I$83</f>
        <v>0.003484017147113707</v>
      </c>
      <c r="K57" s="26">
        <f t="shared" si="2"/>
        <v>1201999.1999999997</v>
      </c>
      <c r="L57" s="17">
        <f t="shared" si="14"/>
        <v>0</v>
      </c>
    </row>
    <row r="58" spans="1:12" ht="15" customHeight="1">
      <c r="A58" s="8" t="s">
        <v>45</v>
      </c>
      <c r="B58" s="9">
        <v>1728800</v>
      </c>
      <c r="C58" s="9">
        <v>2464555.03</v>
      </c>
      <c r="D58" s="10">
        <v>278498.62</v>
      </c>
      <c r="E58" s="10">
        <v>1288698.72</v>
      </c>
      <c r="F58" s="32">
        <f>E58/E$83</f>
        <v>0.003179473200128124</v>
      </c>
      <c r="G58" s="10">
        <f t="shared" si="1"/>
        <v>1175856.3099999998</v>
      </c>
      <c r="H58" s="10">
        <v>277598.49</v>
      </c>
      <c r="I58" s="10">
        <v>1262555.83</v>
      </c>
      <c r="J58" s="32">
        <f>I58/I$83</f>
        <v>0.003484017147113707</v>
      </c>
      <c r="K58" s="10">
        <f t="shared" si="2"/>
        <v>1201999.1999999997</v>
      </c>
      <c r="L58" s="11"/>
    </row>
    <row r="59" spans="1:12" ht="15" customHeight="1">
      <c r="A59" s="15" t="s">
        <v>64</v>
      </c>
      <c r="B59" s="16">
        <f aca="true" t="shared" si="15" ref="B59:L59">SUM(B60+B61)</f>
        <v>1954100</v>
      </c>
      <c r="C59" s="16">
        <f t="shared" si="15"/>
        <v>1855200</v>
      </c>
      <c r="D59" s="16">
        <f t="shared" si="15"/>
        <v>167357.58000000002</v>
      </c>
      <c r="E59" s="16">
        <f t="shared" si="15"/>
        <v>986446.0700000001</v>
      </c>
      <c r="F59" s="31">
        <f>E59/E$83</f>
        <v>0.002433756466318762</v>
      </c>
      <c r="G59" s="26">
        <f t="shared" si="1"/>
        <v>868753.9299999999</v>
      </c>
      <c r="H59" s="16">
        <f t="shared" si="15"/>
        <v>248937.43</v>
      </c>
      <c r="I59" s="16">
        <f t="shared" si="15"/>
        <v>846343.89</v>
      </c>
      <c r="J59" s="31">
        <f>I59/I$83</f>
        <v>0.0023354821664519315</v>
      </c>
      <c r="K59" s="26">
        <f t="shared" si="2"/>
        <v>1008856.11</v>
      </c>
      <c r="L59" s="17">
        <f t="shared" si="15"/>
        <v>0</v>
      </c>
    </row>
    <row r="60" spans="1:12" ht="15" customHeight="1">
      <c r="A60" s="8" t="s">
        <v>65</v>
      </c>
      <c r="B60" s="9">
        <v>932800</v>
      </c>
      <c r="C60" s="9">
        <v>932800</v>
      </c>
      <c r="D60" s="10">
        <v>13838.82</v>
      </c>
      <c r="E60" s="10">
        <v>247274.54</v>
      </c>
      <c r="F60" s="32">
        <f>E60/E$83</f>
        <v>0.0006100749234887188</v>
      </c>
      <c r="G60" s="10">
        <f t="shared" si="1"/>
        <v>685525.46</v>
      </c>
      <c r="H60" s="10">
        <v>2973.63</v>
      </c>
      <c r="I60" s="10">
        <v>145595.91</v>
      </c>
      <c r="J60" s="32">
        <f>I60/I$83</f>
        <v>0.0004017712602773566</v>
      </c>
      <c r="K60" s="10">
        <f t="shared" si="2"/>
        <v>787204.09</v>
      </c>
      <c r="L60" s="11"/>
    </row>
    <row r="61" spans="1:12" ht="15" customHeight="1">
      <c r="A61" s="8" t="s">
        <v>83</v>
      </c>
      <c r="B61" s="9">
        <v>1021300</v>
      </c>
      <c r="C61" s="9">
        <v>922400</v>
      </c>
      <c r="D61" s="10">
        <v>153518.76</v>
      </c>
      <c r="E61" s="10">
        <v>739171.53</v>
      </c>
      <c r="F61" s="32">
        <f>E61/E$83</f>
        <v>0.001823681542830043</v>
      </c>
      <c r="G61" s="10">
        <f t="shared" si="1"/>
        <v>183228.46999999997</v>
      </c>
      <c r="H61" s="10">
        <v>245963.8</v>
      </c>
      <c r="I61" s="10">
        <v>700747.98</v>
      </c>
      <c r="J61" s="32">
        <f>I61/I$83</f>
        <v>0.001933710906174575</v>
      </c>
      <c r="K61" s="10">
        <f t="shared" si="2"/>
        <v>221652.02000000002</v>
      </c>
      <c r="L61" s="11"/>
    </row>
    <row r="62" spans="1:12" ht="15" customHeight="1">
      <c r="A62" s="15" t="s">
        <v>47</v>
      </c>
      <c r="B62" s="16">
        <f aca="true" t="shared" si="16" ref="B62:I62">SUM(B63:B65)</f>
        <v>2445200</v>
      </c>
      <c r="C62" s="16">
        <f t="shared" si="16"/>
        <v>2265309.46</v>
      </c>
      <c r="D62" s="16">
        <f t="shared" si="16"/>
        <v>243079.88</v>
      </c>
      <c r="E62" s="16">
        <f t="shared" si="16"/>
        <v>1823228.91</v>
      </c>
      <c r="F62" s="31">
        <f>E62/E$83</f>
        <v>0.004498264308855534</v>
      </c>
      <c r="G62" s="26">
        <f t="shared" si="1"/>
        <v>442080.55000000005</v>
      </c>
      <c r="H62" s="16">
        <f t="shared" si="16"/>
        <v>375388.01</v>
      </c>
      <c r="I62" s="16">
        <f t="shared" si="16"/>
        <v>1753615</v>
      </c>
      <c r="J62" s="31">
        <f>I62/I$83</f>
        <v>0.004839092723080454</v>
      </c>
      <c r="K62" s="26">
        <f t="shared" si="2"/>
        <v>511694.45999999996</v>
      </c>
      <c r="L62" s="17">
        <f>SUM(L63:L65)</f>
        <v>0</v>
      </c>
    </row>
    <row r="63" spans="1:12" ht="15" customHeight="1">
      <c r="A63" s="8" t="s">
        <v>66</v>
      </c>
      <c r="B63" s="9">
        <v>133000</v>
      </c>
      <c r="C63" s="9">
        <v>163000</v>
      </c>
      <c r="D63" s="10">
        <v>20868.62</v>
      </c>
      <c r="E63" s="10">
        <v>108702.21</v>
      </c>
      <c r="F63" s="32">
        <f>E63/E$83</f>
        <v>0.0002681897313358854</v>
      </c>
      <c r="G63" s="10">
        <f t="shared" si="1"/>
        <v>54297.78999999999</v>
      </c>
      <c r="H63" s="10">
        <v>28898.92</v>
      </c>
      <c r="I63" s="10">
        <v>107870.21</v>
      </c>
      <c r="J63" s="32">
        <f>I63/I$83</f>
        <v>0.0002976673604229893</v>
      </c>
      <c r="K63" s="10">
        <f t="shared" si="2"/>
        <v>55129.78999999999</v>
      </c>
      <c r="L63" s="11"/>
    </row>
    <row r="64" spans="1:12" ht="15" customHeight="1">
      <c r="A64" s="8" t="s">
        <v>48</v>
      </c>
      <c r="B64" s="9">
        <v>1433000</v>
      </c>
      <c r="C64" s="9">
        <v>1422054.3</v>
      </c>
      <c r="D64" s="10">
        <v>206517.42</v>
      </c>
      <c r="E64" s="10">
        <v>1192031.22</v>
      </c>
      <c r="F64" s="32">
        <f>E64/E$83</f>
        <v>0.002940975465317473</v>
      </c>
      <c r="G64" s="10">
        <f t="shared" si="1"/>
        <v>230023.08000000007</v>
      </c>
      <c r="H64" s="10">
        <v>221302.52</v>
      </c>
      <c r="I64" s="10">
        <v>1134347.3</v>
      </c>
      <c r="J64" s="32">
        <f>I64/I$83</f>
        <v>0.003130226283919766</v>
      </c>
      <c r="K64" s="10">
        <f t="shared" si="2"/>
        <v>287707</v>
      </c>
      <c r="L64" s="11"/>
    </row>
    <row r="65" spans="1:12" ht="15" customHeight="1">
      <c r="A65" s="8" t="s">
        <v>59</v>
      </c>
      <c r="B65" s="9">
        <v>879200</v>
      </c>
      <c r="C65" s="9">
        <v>680255.16</v>
      </c>
      <c r="D65" s="10">
        <v>15693.84</v>
      </c>
      <c r="E65" s="10">
        <v>522495.48</v>
      </c>
      <c r="F65" s="32">
        <f>E65/E$83</f>
        <v>0.0012890991122021756</v>
      </c>
      <c r="G65" s="10">
        <f t="shared" si="1"/>
        <v>157759.68000000005</v>
      </c>
      <c r="H65" s="10">
        <v>125186.57</v>
      </c>
      <c r="I65" s="10">
        <v>511397.49</v>
      </c>
      <c r="J65" s="32">
        <f>I65/I$83</f>
        <v>0.0014111990787376984</v>
      </c>
      <c r="K65" s="10">
        <f t="shared" si="2"/>
        <v>168857.67000000004</v>
      </c>
      <c r="L65" s="11"/>
    </row>
    <row r="66" spans="1:12" ht="15" customHeight="1">
      <c r="A66" s="15" t="s">
        <v>60</v>
      </c>
      <c r="B66" s="16">
        <f>SUM(B67:B70)</f>
        <v>16352600</v>
      </c>
      <c r="C66" s="16">
        <f aca="true" t="shared" si="17" ref="C66:I66">SUM(C67:C70)</f>
        <v>15936078.969999999</v>
      </c>
      <c r="D66" s="16">
        <f t="shared" si="17"/>
        <v>1114795.87</v>
      </c>
      <c r="E66" s="16">
        <f t="shared" si="17"/>
        <v>12837072.23</v>
      </c>
      <c r="F66" s="31">
        <f>E66/E$83</f>
        <v>0.03167158195314571</v>
      </c>
      <c r="G66" s="26">
        <f t="shared" si="1"/>
        <v>3099006.7399999984</v>
      </c>
      <c r="H66" s="16">
        <f t="shared" si="17"/>
        <v>1291191.46</v>
      </c>
      <c r="I66" s="16">
        <f t="shared" si="17"/>
        <v>10993419.53</v>
      </c>
      <c r="J66" s="31">
        <f>I66/I$83</f>
        <v>0.030336291859612025</v>
      </c>
      <c r="K66" s="26">
        <f t="shared" si="2"/>
        <v>4942659.4399999995</v>
      </c>
      <c r="L66" s="17">
        <f>SUM(L67:L70)</f>
        <v>0</v>
      </c>
    </row>
    <row r="67" spans="1:12" ht="15" customHeight="1">
      <c r="A67" s="8" t="s">
        <v>67</v>
      </c>
      <c r="B67" s="9">
        <v>3068000</v>
      </c>
      <c r="C67" s="9">
        <v>806700</v>
      </c>
      <c r="D67" s="10">
        <v>0</v>
      </c>
      <c r="E67" s="10">
        <v>0</v>
      </c>
      <c r="F67" s="32">
        <f>E67/E$83</f>
        <v>0</v>
      </c>
      <c r="G67" s="10">
        <f t="shared" si="1"/>
        <v>806700</v>
      </c>
      <c r="H67" s="10">
        <v>0</v>
      </c>
      <c r="I67" s="10">
        <v>0</v>
      </c>
      <c r="J67" s="32">
        <f>I67/I$83</f>
        <v>0</v>
      </c>
      <c r="K67" s="10">
        <f t="shared" si="2"/>
        <v>806700</v>
      </c>
      <c r="L67" s="11"/>
    </row>
    <row r="68" spans="1:12" ht="15" customHeight="1">
      <c r="A68" s="8" t="s">
        <v>68</v>
      </c>
      <c r="B68" s="9">
        <v>3759700</v>
      </c>
      <c r="C68" s="9">
        <v>3662120</v>
      </c>
      <c r="D68" s="10">
        <v>575742.19</v>
      </c>
      <c r="E68" s="10">
        <v>2674406.13</v>
      </c>
      <c r="F68" s="32">
        <f>E68/E$83</f>
        <v>0.006598285917901254</v>
      </c>
      <c r="G68" s="10">
        <f t="shared" si="1"/>
        <v>987713.8700000001</v>
      </c>
      <c r="H68" s="10">
        <v>543978.11</v>
      </c>
      <c r="I68" s="10">
        <v>2567218.03</v>
      </c>
      <c r="J68" s="32">
        <f>I68/I$83</f>
        <v>0.007084226633288343</v>
      </c>
      <c r="K68" s="10">
        <f t="shared" si="2"/>
        <v>1094901.9700000002</v>
      </c>
      <c r="L68" s="11"/>
    </row>
    <row r="69" spans="1:12" ht="15" customHeight="1">
      <c r="A69" s="8" t="s">
        <v>61</v>
      </c>
      <c r="B69" s="9">
        <v>155000</v>
      </c>
      <c r="C69" s="9">
        <v>301312.36</v>
      </c>
      <c r="D69" s="10">
        <v>0</v>
      </c>
      <c r="E69" s="10">
        <v>174083.33</v>
      </c>
      <c r="F69" s="32">
        <f>E69/E$83</f>
        <v>0.0004294978133632819</v>
      </c>
      <c r="G69" s="10">
        <f t="shared" si="1"/>
        <v>127229.03</v>
      </c>
      <c r="H69" s="10">
        <v>15825.76</v>
      </c>
      <c r="I69" s="10">
        <v>126606.08</v>
      </c>
      <c r="J69" s="32">
        <f>I69/I$83</f>
        <v>0.00034936890961000095</v>
      </c>
      <c r="K69" s="10">
        <f t="shared" si="2"/>
        <v>174706.27999999997</v>
      </c>
      <c r="L69" s="11"/>
    </row>
    <row r="70" spans="1:12" ht="15" customHeight="1">
      <c r="A70" s="8" t="s">
        <v>49</v>
      </c>
      <c r="B70" s="9">
        <v>9369900</v>
      </c>
      <c r="C70" s="9">
        <v>11165946.61</v>
      </c>
      <c r="D70" s="10">
        <v>539053.68</v>
      </c>
      <c r="E70" s="10">
        <v>9988582.77</v>
      </c>
      <c r="F70" s="32">
        <f>E70/E$83</f>
        <v>0.02464379822188117</v>
      </c>
      <c r="G70" s="10">
        <f t="shared" si="1"/>
        <v>1177363.8399999999</v>
      </c>
      <c r="H70" s="10">
        <v>731387.59</v>
      </c>
      <c r="I70" s="10">
        <v>8299595.42</v>
      </c>
      <c r="J70" s="32">
        <f>I70/I$83</f>
        <v>0.02290269631671368</v>
      </c>
      <c r="K70" s="10">
        <f t="shared" si="2"/>
        <v>2866351.1899999995</v>
      </c>
      <c r="L70" s="11"/>
    </row>
    <row r="71" spans="1:12" ht="15" customHeight="1">
      <c r="A71" s="15" t="s">
        <v>69</v>
      </c>
      <c r="B71" s="16">
        <f aca="true" t="shared" si="18" ref="B71:I71">SUM(B72:B73)</f>
        <v>4057000</v>
      </c>
      <c r="C71" s="16">
        <f t="shared" si="18"/>
        <v>4080500</v>
      </c>
      <c r="D71" s="16">
        <f t="shared" si="18"/>
        <v>622972.77</v>
      </c>
      <c r="E71" s="16">
        <f t="shared" si="18"/>
        <v>3819972.22</v>
      </c>
      <c r="F71" s="31">
        <f>E71/E$83</f>
        <v>0.009424622768868688</v>
      </c>
      <c r="G71" s="26">
        <f t="shared" si="1"/>
        <v>260527.7799999998</v>
      </c>
      <c r="H71" s="16">
        <f t="shared" si="18"/>
        <v>969542.5</v>
      </c>
      <c r="I71" s="16">
        <f t="shared" si="18"/>
        <v>3139509.67</v>
      </c>
      <c r="J71" s="31">
        <f>I71/I$83</f>
        <v>0.008663462845686035</v>
      </c>
      <c r="K71" s="26">
        <f t="shared" si="2"/>
        <v>940990.3300000001</v>
      </c>
      <c r="L71" s="17">
        <f>SUM(L72:L73)</f>
        <v>0</v>
      </c>
    </row>
    <row r="72" spans="1:12" ht="15" customHeight="1">
      <c r="A72" s="8" t="s">
        <v>17</v>
      </c>
      <c r="B72" s="9">
        <v>4055000</v>
      </c>
      <c r="C72" s="9">
        <v>4079200</v>
      </c>
      <c r="D72" s="10">
        <v>622972.77</v>
      </c>
      <c r="E72" s="10">
        <v>3819972.22</v>
      </c>
      <c r="F72" s="32">
        <f>E72/E$83</f>
        <v>0.009424622768868688</v>
      </c>
      <c r="G72" s="10">
        <f t="shared" si="1"/>
        <v>259227.7799999998</v>
      </c>
      <c r="H72" s="10">
        <v>969542.5</v>
      </c>
      <c r="I72" s="10">
        <v>3139509.67</v>
      </c>
      <c r="J72" s="32">
        <f>I72/I$83</f>
        <v>0.008663462845686035</v>
      </c>
      <c r="K72" s="10">
        <f t="shared" si="2"/>
        <v>939690.3300000001</v>
      </c>
      <c r="L72" s="11"/>
    </row>
    <row r="73" spans="1:12" ht="15" customHeight="1">
      <c r="A73" s="8" t="s">
        <v>70</v>
      </c>
      <c r="B73" s="9">
        <v>2000</v>
      </c>
      <c r="C73" s="9">
        <v>1300</v>
      </c>
      <c r="D73" s="10">
        <v>0</v>
      </c>
      <c r="E73" s="10">
        <v>0</v>
      </c>
      <c r="F73" s="32">
        <f>E73/E$83</f>
        <v>0</v>
      </c>
      <c r="G73" s="10">
        <f t="shared" si="1"/>
        <v>1300</v>
      </c>
      <c r="H73" s="10">
        <v>0</v>
      </c>
      <c r="I73" s="10">
        <v>0</v>
      </c>
      <c r="J73" s="32">
        <f>I73/I$83</f>
        <v>0</v>
      </c>
      <c r="K73" s="10">
        <f t="shared" si="2"/>
        <v>1300</v>
      </c>
      <c r="L73" s="11"/>
    </row>
    <row r="74" spans="1:12" ht="15" customHeight="1">
      <c r="A74" s="15" t="s">
        <v>71</v>
      </c>
      <c r="B74" s="16">
        <f>SUM(B75:B75)</f>
        <v>8611826</v>
      </c>
      <c r="C74" s="16">
        <f aca="true" t="shared" si="19" ref="C74:L74">SUM(C75:C75)</f>
        <v>11840558.54</v>
      </c>
      <c r="D74" s="16">
        <f t="shared" si="19"/>
        <v>1586676.89</v>
      </c>
      <c r="E74" s="16">
        <f t="shared" si="19"/>
        <v>7920032.96</v>
      </c>
      <c r="F74" s="31">
        <f>E74/E$83</f>
        <v>0.019540279003653717</v>
      </c>
      <c r="G74" s="26">
        <f t="shared" si="1"/>
        <v>3920525.579999999</v>
      </c>
      <c r="H74" s="16">
        <f t="shared" si="19"/>
        <v>1239158.94</v>
      </c>
      <c r="I74" s="16">
        <f t="shared" si="19"/>
        <v>6654564.55</v>
      </c>
      <c r="J74" s="31">
        <f>I74/I$83</f>
        <v>0.01836324101309247</v>
      </c>
      <c r="K74" s="26">
        <f t="shared" si="2"/>
        <v>5185993.989999999</v>
      </c>
      <c r="L74" s="17">
        <f t="shared" si="19"/>
        <v>0</v>
      </c>
    </row>
    <row r="75" spans="1:12" ht="15" customHeight="1">
      <c r="A75" s="8" t="s">
        <v>72</v>
      </c>
      <c r="B75" s="9">
        <v>8611826</v>
      </c>
      <c r="C75" s="9">
        <v>11840558.54</v>
      </c>
      <c r="D75" s="10">
        <v>1586676.89</v>
      </c>
      <c r="E75" s="10">
        <v>7920032.96</v>
      </c>
      <c r="F75" s="32">
        <f>E75/E$83</f>
        <v>0.019540279003653717</v>
      </c>
      <c r="G75" s="10">
        <f t="shared" si="1"/>
        <v>3920525.579999999</v>
      </c>
      <c r="H75" s="10">
        <v>1239158.94</v>
      </c>
      <c r="I75" s="10">
        <v>6654564.55</v>
      </c>
      <c r="J75" s="32">
        <f>I75/I$83</f>
        <v>0.01836324101309247</v>
      </c>
      <c r="K75" s="10">
        <f t="shared" si="2"/>
        <v>5185993.989999999</v>
      </c>
      <c r="L75" s="11"/>
    </row>
    <row r="76" spans="1:12" ht="15" customHeight="1">
      <c r="A76" s="15" t="s">
        <v>50</v>
      </c>
      <c r="B76" s="16">
        <f>B77</f>
        <v>6263100</v>
      </c>
      <c r="C76" s="16">
        <f aca="true" t="shared" si="20" ref="C76:L76">C77</f>
        <v>7217368.84</v>
      </c>
      <c r="D76" s="16">
        <f t="shared" si="20"/>
        <v>760977.86</v>
      </c>
      <c r="E76" s="16">
        <f t="shared" si="20"/>
        <v>6245047.48</v>
      </c>
      <c r="F76" s="31">
        <f>E76/E$83</f>
        <v>0.015407760392737628</v>
      </c>
      <c r="G76" s="26">
        <f aca="true" t="shared" si="21" ref="G76:G82">C76-E76</f>
        <v>972321.3599999994</v>
      </c>
      <c r="H76" s="16">
        <f t="shared" si="20"/>
        <v>1138769.87</v>
      </c>
      <c r="I76" s="16">
        <f t="shared" si="20"/>
        <v>5758406.8</v>
      </c>
      <c r="J76" s="31">
        <f aca="true" t="shared" si="22" ref="J76:J82">I76/I$83</f>
        <v>0.01589029772351229</v>
      </c>
      <c r="K76" s="26">
        <f aca="true" t="shared" si="23" ref="K76:K82">C76-I76</f>
        <v>1458962.04</v>
      </c>
      <c r="L76" s="17">
        <f t="shared" si="20"/>
        <v>0</v>
      </c>
    </row>
    <row r="77" spans="1:12" ht="15" customHeight="1">
      <c r="A77" s="8" t="s">
        <v>51</v>
      </c>
      <c r="B77" s="9">
        <v>6263100</v>
      </c>
      <c r="C77" s="9">
        <v>7217368.84</v>
      </c>
      <c r="D77" s="10">
        <v>760977.86</v>
      </c>
      <c r="E77" s="10">
        <v>6245047.48</v>
      </c>
      <c r="F77" s="32">
        <f aca="true" t="shared" si="24" ref="F77:F82">E77/E$83</f>
        <v>0.015407760392737628</v>
      </c>
      <c r="G77" s="10">
        <f t="shared" si="21"/>
        <v>972321.3599999994</v>
      </c>
      <c r="H77" s="10">
        <v>1138769.87</v>
      </c>
      <c r="I77" s="10">
        <v>5758406.8</v>
      </c>
      <c r="J77" s="32">
        <f t="shared" si="22"/>
        <v>0.01589029772351229</v>
      </c>
      <c r="K77" s="10">
        <f t="shared" si="23"/>
        <v>1458962.04</v>
      </c>
      <c r="L77" s="11"/>
    </row>
    <row r="78" spans="1:12" ht="15" customHeight="1">
      <c r="A78" s="15" t="s">
        <v>52</v>
      </c>
      <c r="B78" s="16">
        <f>B79+B80</f>
        <v>8781881</v>
      </c>
      <c r="C78" s="16">
        <f aca="true" t="shared" si="25" ref="C78:I78">C79+C80</f>
        <v>7554402.18</v>
      </c>
      <c r="D78" s="16">
        <f t="shared" si="25"/>
        <v>1170542.65</v>
      </c>
      <c r="E78" s="16">
        <f t="shared" si="25"/>
        <v>5844900.23</v>
      </c>
      <c r="F78" s="31">
        <f t="shared" si="24"/>
        <v>0.014420518427074801</v>
      </c>
      <c r="G78" s="26">
        <f t="shared" si="21"/>
        <v>1709501.9499999993</v>
      </c>
      <c r="H78" s="16">
        <f t="shared" si="25"/>
        <v>1222618.16</v>
      </c>
      <c r="I78" s="16">
        <f t="shared" si="25"/>
        <v>5844900.23</v>
      </c>
      <c r="J78" s="31">
        <f t="shared" si="22"/>
        <v>0.01612897595545446</v>
      </c>
      <c r="K78" s="25">
        <f t="shared" si="23"/>
        <v>1709501.9499999993</v>
      </c>
      <c r="L78" s="17">
        <f>L79+L80</f>
        <v>0</v>
      </c>
    </row>
    <row r="79" spans="1:12" ht="15" customHeight="1">
      <c r="A79" s="8" t="s">
        <v>53</v>
      </c>
      <c r="B79" s="9">
        <v>8781881</v>
      </c>
      <c r="C79" s="9">
        <v>7554402.18</v>
      </c>
      <c r="D79" s="10">
        <v>1170542.65</v>
      </c>
      <c r="E79" s="10">
        <v>5844900.23</v>
      </c>
      <c r="F79" s="32">
        <f t="shared" si="24"/>
        <v>0.014420518427074801</v>
      </c>
      <c r="G79" s="10">
        <f t="shared" si="21"/>
        <v>1709501.9499999993</v>
      </c>
      <c r="H79" s="10">
        <v>1222618.16</v>
      </c>
      <c r="I79" s="10">
        <v>5844900.23</v>
      </c>
      <c r="J79" s="32">
        <f t="shared" si="22"/>
        <v>0.01612897595545446</v>
      </c>
      <c r="K79" s="10">
        <f t="shared" si="23"/>
        <v>1709501.9499999993</v>
      </c>
      <c r="L79" s="11"/>
    </row>
    <row r="80" spans="1:12" ht="15" customHeight="1">
      <c r="A80" s="8" t="s">
        <v>54</v>
      </c>
      <c r="B80" s="9">
        <v>0</v>
      </c>
      <c r="C80" s="9">
        <v>0</v>
      </c>
      <c r="D80" s="10">
        <v>0</v>
      </c>
      <c r="E80" s="10">
        <v>0</v>
      </c>
      <c r="F80" s="32">
        <f t="shared" si="24"/>
        <v>0</v>
      </c>
      <c r="G80" s="10">
        <f t="shared" si="21"/>
        <v>0</v>
      </c>
      <c r="H80" s="10">
        <v>0</v>
      </c>
      <c r="I80" s="10">
        <v>0</v>
      </c>
      <c r="J80" s="32">
        <f t="shared" si="22"/>
        <v>0</v>
      </c>
      <c r="K80" s="10">
        <f t="shared" si="23"/>
        <v>0</v>
      </c>
      <c r="L80" s="11"/>
    </row>
    <row r="81" spans="1:12" ht="15" customHeight="1">
      <c r="A81" s="15" t="s">
        <v>82</v>
      </c>
      <c r="B81" s="16">
        <f aca="true" t="shared" si="26" ref="B81:L81">SUM(B82)</f>
        <v>4421397</v>
      </c>
      <c r="C81" s="16">
        <f t="shared" si="26"/>
        <v>1368974.15</v>
      </c>
      <c r="D81" s="16">
        <f t="shared" si="26"/>
        <v>0</v>
      </c>
      <c r="E81" s="16">
        <f t="shared" si="26"/>
        <v>0</v>
      </c>
      <c r="F81" s="31">
        <f t="shared" si="24"/>
        <v>0</v>
      </c>
      <c r="G81" s="26">
        <f t="shared" si="21"/>
        <v>1368974.15</v>
      </c>
      <c r="H81" s="16">
        <f t="shared" si="26"/>
        <v>0</v>
      </c>
      <c r="I81" s="16">
        <f t="shared" si="26"/>
        <v>0</v>
      </c>
      <c r="J81" s="31">
        <f t="shared" si="22"/>
        <v>0</v>
      </c>
      <c r="K81" s="26">
        <f t="shared" si="23"/>
        <v>1368974.15</v>
      </c>
      <c r="L81" s="17">
        <f t="shared" si="26"/>
        <v>0</v>
      </c>
    </row>
    <row r="82" spans="1:12" ht="15" customHeight="1">
      <c r="A82" s="8" t="s">
        <v>82</v>
      </c>
      <c r="B82" s="9">
        <v>4421397</v>
      </c>
      <c r="C82" s="9">
        <v>1368974.15</v>
      </c>
      <c r="D82" s="10">
        <v>0</v>
      </c>
      <c r="E82" s="10">
        <v>0</v>
      </c>
      <c r="F82" s="32">
        <f t="shared" si="24"/>
        <v>0</v>
      </c>
      <c r="G82" s="10">
        <f t="shared" si="21"/>
        <v>1368974.15</v>
      </c>
      <c r="H82" s="10">
        <v>0</v>
      </c>
      <c r="I82" s="10">
        <v>0</v>
      </c>
      <c r="J82" s="32">
        <f t="shared" si="22"/>
        <v>0</v>
      </c>
      <c r="K82" s="10">
        <f t="shared" si="23"/>
        <v>1368974.15</v>
      </c>
      <c r="L82" s="11"/>
    </row>
    <row r="83" spans="1:12" ht="15" customHeight="1" thickBot="1">
      <c r="A83" s="12" t="s">
        <v>55</v>
      </c>
      <c r="B83" s="13">
        <f aca="true" t="shared" si="27" ref="B83:L83">SUM(B9+B12+B14+B21+B24+B31+B33+B39+B41+B48+B50+B54+B57+B59+B62+B66+B71+B74+B76+B78+B81)</f>
        <v>473000000</v>
      </c>
      <c r="C83" s="13">
        <f t="shared" si="27"/>
        <v>498732415.98999983</v>
      </c>
      <c r="D83" s="13">
        <f t="shared" si="27"/>
        <v>44440296.96</v>
      </c>
      <c r="E83" s="13">
        <f t="shared" si="27"/>
        <v>405318314.98000014</v>
      </c>
      <c r="F83" s="33">
        <f t="shared" si="27"/>
        <v>0.9999999999999997</v>
      </c>
      <c r="G83" s="13">
        <f t="shared" si="27"/>
        <v>93414101.01</v>
      </c>
      <c r="H83" s="13">
        <f t="shared" si="27"/>
        <v>77040615.04</v>
      </c>
      <c r="I83" s="13">
        <f t="shared" si="27"/>
        <v>362385079.2600001</v>
      </c>
      <c r="J83" s="33">
        <f t="shared" si="27"/>
        <v>0.9999999999999997</v>
      </c>
      <c r="K83" s="13">
        <f t="shared" si="27"/>
        <v>136347336.73</v>
      </c>
      <c r="L83" s="14">
        <f t="shared" si="27"/>
        <v>0</v>
      </c>
    </row>
    <row r="84" ht="13.5" thickTop="1">
      <c r="C84" s="2"/>
    </row>
    <row r="86" spans="1:12" ht="12.75">
      <c r="A86" s="39" t="s">
        <v>76</v>
      </c>
      <c r="B86" s="22"/>
      <c r="D86" s="38" t="s">
        <v>78</v>
      </c>
      <c r="E86" s="38"/>
      <c r="F86" s="46" t="s">
        <v>98</v>
      </c>
      <c r="G86" s="46"/>
      <c r="H86" s="46"/>
      <c r="J86" s="38" t="s">
        <v>96</v>
      </c>
      <c r="K86" s="7"/>
      <c r="L86" s="7"/>
    </row>
    <row r="87" spans="1:12" ht="12.75">
      <c r="A87" s="39" t="s">
        <v>77</v>
      </c>
      <c r="B87" s="22"/>
      <c r="D87" s="38" t="s">
        <v>79</v>
      </c>
      <c r="E87" s="38"/>
      <c r="F87" s="46" t="s">
        <v>75</v>
      </c>
      <c r="G87" s="46"/>
      <c r="H87" s="46"/>
      <c r="J87" s="38" t="s">
        <v>74</v>
      </c>
      <c r="K87" s="7"/>
      <c r="L87" s="7"/>
    </row>
    <row r="88" spans="1:5" ht="12.75">
      <c r="A88" s="40" t="s">
        <v>80</v>
      </c>
      <c r="B88" s="23"/>
      <c r="D88" s="38" t="s">
        <v>73</v>
      </c>
      <c r="E88" s="38"/>
    </row>
    <row r="89" spans="1:12" ht="12.75">
      <c r="A89" s="7"/>
      <c r="B89" s="7"/>
      <c r="C89" s="7"/>
      <c r="D89" s="7"/>
      <c r="E89" s="7"/>
      <c r="F89" s="23"/>
      <c r="G89" s="7"/>
      <c r="H89" s="7"/>
      <c r="I89" s="7"/>
      <c r="J89" s="7"/>
      <c r="K89" s="7"/>
      <c r="L89" s="7"/>
    </row>
    <row r="90" spans="2:12" ht="12.75">
      <c r="B90" s="18"/>
      <c r="C90" s="18"/>
      <c r="D90" s="18"/>
      <c r="E90" s="18"/>
      <c r="F90" s="24"/>
      <c r="G90" s="18"/>
      <c r="H90" s="18"/>
      <c r="I90" s="18"/>
      <c r="K90" s="18"/>
      <c r="L90" s="18"/>
    </row>
    <row r="91" spans="8:9" ht="12.75">
      <c r="H91" s="22"/>
      <c r="I91" s="2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7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12.75">
      <c r="B94" s="34"/>
      <c r="C94" s="34"/>
      <c r="D94" s="34"/>
      <c r="E94" s="34"/>
      <c r="F94" s="35"/>
      <c r="G94" s="36"/>
      <c r="H94" s="36"/>
      <c r="I94" s="36"/>
      <c r="J94" s="36"/>
      <c r="K94" s="36"/>
    </row>
    <row r="95" spans="2:11" ht="12.75"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2:11" ht="12.75">
      <c r="B96" s="34"/>
      <c r="C96" s="34"/>
      <c r="D96" s="34"/>
      <c r="E96" s="34"/>
      <c r="F96" s="35"/>
      <c r="G96" s="34"/>
      <c r="H96" s="34"/>
      <c r="I96" s="34"/>
      <c r="J96" s="34"/>
      <c r="K96" s="34"/>
    </row>
  </sheetData>
  <sheetProtection/>
  <mergeCells count="11">
    <mergeCell ref="F87:H87"/>
    <mergeCell ref="K7:K8"/>
    <mergeCell ref="H7:J7"/>
    <mergeCell ref="G7:G8"/>
    <mergeCell ref="F86:H86"/>
    <mergeCell ref="B7:C7"/>
    <mergeCell ref="D7:F7"/>
    <mergeCell ref="A6:L6"/>
    <mergeCell ref="A1:N1"/>
    <mergeCell ref="A2:N2"/>
    <mergeCell ref="A3:N3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 Da Silva Tenorio</cp:lastModifiedBy>
  <cp:lastPrinted>2016-02-01T17:28:44Z</cp:lastPrinted>
  <dcterms:created xsi:type="dcterms:W3CDTF">2011-01-25T11:25:48Z</dcterms:created>
  <dcterms:modified xsi:type="dcterms:W3CDTF">2017-11-30T12:22:39Z</dcterms:modified>
  <cp:category/>
  <cp:version/>
  <cp:contentType/>
  <cp:contentStatus/>
</cp:coreProperties>
</file>