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Resultado Nominal - 4º Bim" sheetId="1" r:id="rId1"/>
    <sheet name="Rec Resultado Primário - 4º Bim" sheetId="2" r:id="rId2"/>
    <sheet name="Dep Resultado Primário - 4º Bim" sheetId="3" r:id="rId3"/>
  </sheets>
  <definedNames>
    <definedName name="_xlfn.SUMIFS" hidden="1">#NAME?</definedName>
    <definedName name="_xlnm.Print_Area" localSheetId="2">'Dep Resultado Primário - 4º Bim'!$A$1:$I$41</definedName>
    <definedName name="_xlnm.Print_Area" localSheetId="1">'Rec Resultado Primário - 4º Bim'!$A$1:$E$57</definedName>
    <definedName name="_xlnm.Print_Area" localSheetId="0">'Resultado Nominal - 4º Bim'!$A$1:$E$56</definedName>
    <definedName name="Z_FED31D73_12BC_4C9A_9468_72952A34E245_.wvu.PrintArea" localSheetId="2" hidden="1">'Dep Resultado Primário - 4º Bim'!$A$1:$E$41</definedName>
    <definedName name="Z_FED31D73_12BC_4C9A_9468_72952A34E245_.wvu.PrintArea" localSheetId="1" hidden="1">'Rec Resultado Primário - 4º Bim'!$A$1:$E$57</definedName>
    <definedName name="Z_FED31D73_12BC_4C9A_9468_72952A34E245_.wvu.PrintArea" localSheetId="0" hidden="1">'Resultado Nominal - 4º Bim'!$A$1:$E$56</definedName>
  </definedNames>
  <calcPr fullCalcOnLoad="1"/>
</workbook>
</file>

<file path=xl/sharedStrings.xml><?xml version="1.0" encoding="utf-8"?>
<sst xmlns="http://schemas.openxmlformats.org/spreadsheetml/2006/main" count="157" uniqueCount="114">
  <si>
    <t>(Art.  53, Inciso III da LC. 101/00)</t>
  </si>
  <si>
    <t xml:space="preserve">ADMINISTRAÇÃO DIRETA, INDIRETA E FUNDACIONAL </t>
  </si>
  <si>
    <t>MUNICÍPIO DE ATIBAIA</t>
  </si>
  <si>
    <t>RESULTADO PRIMÁRIO</t>
  </si>
  <si>
    <t>Previsão Atualizada</t>
  </si>
  <si>
    <t>Despesas Liquidadas</t>
  </si>
  <si>
    <t>RESULTADO NOMINAL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</si>
  <si>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</si>
  <si>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</si>
  <si>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</si>
  <si>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</si>
  <si>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</si>
  <si>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</si>
  <si>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</si>
  <si>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</si>
  <si>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DÍVIDA FISCAL LÍQUIDA</t>
  </si>
  <si>
    <t>Comparativo da Dívida Fiscal e Previdenciária</t>
  </si>
  <si>
    <t>No Bimestre Anterior (b)</t>
  </si>
  <si>
    <t>No Bimeste (c)</t>
  </si>
  <si>
    <t>Dívida Consolidade (I)</t>
  </si>
  <si>
    <t>Disponibilidade de Caixa Bruta</t>
  </si>
  <si>
    <t>Demias Haveres Financeiros</t>
  </si>
  <si>
    <t>(-) Restos a Pagar Processados (Exceto precatórios)</t>
  </si>
  <si>
    <t>Deduções: (II)</t>
  </si>
  <si>
    <t>Dívida Consolidade Líquida (III) = (I - II)</t>
  </si>
  <si>
    <t>Receita de Privatizações (IV)</t>
  </si>
  <si>
    <t>Passivos Reconhecidos (V)</t>
  </si>
  <si>
    <t>Dívida Fiscal Líquida (VI) = (IIII + IV - V)</t>
  </si>
  <si>
    <t>Período de Referência</t>
  </si>
  <si>
    <t>No Bimestre (c-b)</t>
  </si>
  <si>
    <t>Até o Bimestre (c-a)</t>
  </si>
  <si>
    <t>Valor</t>
  </si>
  <si>
    <t>Valor Realizado no Período</t>
  </si>
  <si>
    <t>Valor Corrente</t>
  </si>
  <si>
    <t>Discriminação da Meta Fiscal</t>
  </si>
  <si>
    <t>Meta de Resutado Nominal Fixada no Anexo das Metas Fiscais da LDO p/ o Exercício de Referência</t>
  </si>
  <si>
    <t>REGIME PREVIDENCIÁRIO - DÍVIDA FISCAL LÍQUIDA PREVIDENCIÁRIA</t>
  </si>
  <si>
    <t>Dívida Consolidada Previdenciária (VII)</t>
  </si>
  <si>
    <t>Passivo Atuarial</t>
  </si>
  <si>
    <t>Demais Dívidas</t>
  </si>
  <si>
    <t>Deduções (VIII)</t>
  </si>
  <si>
    <t>Investimentos</t>
  </si>
  <si>
    <t>Demais Haveres Financeiros</t>
  </si>
  <si>
    <t>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</si>
  <si>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</si>
  <si>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</si>
  <si>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</si>
  <si>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Receitas Realizadas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</si>
  <si>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</si>
  <si>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</si>
  <si>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</si>
  <si>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</si>
  <si>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</si>
  <si>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</si>
  <si>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</si>
  <si>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Outras Receitas Tributárias</t>
  </si>
  <si>
    <t>Receitas de Contribuições</t>
  </si>
  <si>
    <t>Receitas Previdenciárias</t>
  </si>
  <si>
    <t>Outras Receitas de Contribuições</t>
  </si>
  <si>
    <t>Receita Patrimonial Líquida</t>
  </si>
  <si>
    <t>Receita Patrimonial</t>
  </si>
  <si>
    <t>( - ) Aplicações Financeiras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</si>
  <si>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</si>
  <si>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</si>
  <si>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</si>
  <si>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</si>
  <si>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</si>
  <si>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</si>
  <si>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</si>
  <si>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Dívida Ativa</t>
  </si>
  <si>
    <t>Diversas Receitas Correntes</t>
  </si>
  <si>
    <t>Operações de Crédito (III)</t>
  </si>
  <si>
    <t>Receitas de Capital (II)</t>
  </si>
  <si>
    <t>Amortização de Empréstimos (IV)</t>
  </si>
  <si>
    <t>Alienção de Bens (V)</t>
  </si>
  <si>
    <t>Transferências de Capital</t>
  </si>
  <si>
    <t>Outras Transferências de Capital</t>
  </si>
  <si>
    <t>Outras Receitas de Capital</t>
  </si>
  <si>
    <t>Receitas Primárias de Capital (VI) = (II - III - IV - V)</t>
  </si>
  <si>
    <t>Receita Primária Total (VII) = (I + VI)</t>
  </si>
  <si>
    <t>DESPESAS PRIMÁRIAS</t>
  </si>
  <si>
    <t>Despesas Empenhadas</t>
  </si>
  <si>
    <t>Despesas Inscritas em RP Ñ Processadas</t>
  </si>
  <si>
    <t>Execução da Despesa</t>
  </si>
  <si>
    <t>Despesas Correntes (VIII)</t>
  </si>
  <si>
    <t>Pessoal e Encargos Sociais</t>
  </si>
  <si>
    <t>Juros e Encargos da Dívida (IX)</t>
  </si>
  <si>
    <t>Outras Despesas Correntes</t>
  </si>
  <si>
    <t>Despesas Primárias Correntes (X) = (VIII - IX)</t>
  </si>
  <si>
    <t>Despesas de Capital (XI)</t>
  </si>
  <si>
    <t>Inversões Financeiras</t>
  </si>
  <si>
    <t>Concessão de Empréstimos (XII)</t>
  </si>
  <si>
    <t>Aquisição de Título de Capital já Integralizados (XIII)</t>
  </si>
  <si>
    <t>Demais Inversões Financeiras</t>
  </si>
  <si>
    <t>Amortização da Dívida (XIV)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</si>
  <si>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</si>
  <si>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</si>
  <si>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</si>
  <si>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</si>
  <si>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</si>
  <si>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</si>
  <si>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</si>
  <si>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Até o Bimestre 2016</t>
  </si>
  <si>
    <t>Em 2016</t>
  </si>
  <si>
    <t>Até o Bim. 2016</t>
  </si>
  <si>
    <t>Em 31/Dez/2016 (a)</t>
  </si>
  <si>
    <t>Fabiano Martins de Oliveira</t>
  </si>
  <si>
    <t>Saulo Pedroso de Souza</t>
  </si>
  <si>
    <t>* Nota Explicativa:</t>
  </si>
  <si>
    <t>Quadro demonstrado de acordo com a metodologia de cálculo realizada pela Secretaria do Tesouro Nacional</t>
  </si>
  <si>
    <t>Até o Bimestre 2017</t>
  </si>
  <si>
    <t>Até o Bim. 2017</t>
  </si>
  <si>
    <t>Em 2017</t>
  </si>
  <si>
    <t>4º BIMESTRE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</si>
</sst>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28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hidden="1"/>
    </xf>
    <xf numFmtId="0" fontId="30" fillId="14" borderId="10" xfId="53" applyFont="1" applyFill="1" applyBorder="1" applyAlignment="1" applyProtection="1">
      <alignment horizontal="center" vertical="center"/>
      <protection hidden="1"/>
    </xf>
    <xf numFmtId="0" fontId="30" fillId="14" borderId="11" xfId="53" applyFont="1" applyFill="1" applyBorder="1" applyAlignment="1" applyProtection="1">
      <alignment horizontal="center" vertical="center"/>
      <protection hidden="1"/>
    </xf>
    <xf numFmtId="171" fontId="6" fillId="23" borderId="12" xfId="53" applyNumberFormat="1" applyFont="1" applyFill="1" applyBorder="1" applyAlignment="1" applyProtection="1">
      <alignment vertical="center"/>
      <protection hidden="1"/>
    </xf>
    <xf numFmtId="171" fontId="6" fillId="23" borderId="13" xfId="53" applyNumberFormat="1" applyFont="1" applyFill="1" applyBorder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vertical="center"/>
      <protection hidden="1"/>
    </xf>
    <xf numFmtId="4" fontId="5" fillId="0" borderId="13" xfId="53" applyNumberFormat="1" applyFont="1" applyBorder="1" applyAlignment="1" applyProtection="1">
      <alignment vertical="center"/>
      <protection hidden="1"/>
    </xf>
    <xf numFmtId="171" fontId="8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8" fillId="23" borderId="10" xfId="53" applyNumberFormat="1" applyFont="1" applyFill="1" applyBorder="1" applyAlignment="1" applyProtection="1">
      <alignment vertical="center"/>
      <protection locked="0"/>
    </xf>
    <xf numFmtId="171" fontId="8" fillId="0" borderId="11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171" fontId="8" fillId="0" borderId="10" xfId="53" applyNumberFormat="1" applyFont="1" applyBorder="1" applyAlignment="1" applyProtection="1">
      <alignment vertical="center"/>
      <protection hidden="1"/>
    </xf>
    <xf numFmtId="171" fontId="8" fillId="0" borderId="11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8" fillId="0" borderId="10" xfId="53" applyNumberFormat="1" applyFont="1" applyFill="1" applyBorder="1" applyAlignment="1" applyProtection="1">
      <alignment vertical="center"/>
      <protection hidden="1"/>
    </xf>
    <xf numFmtId="171" fontId="8" fillId="0" borderId="11" xfId="53" applyNumberFormat="1" applyFont="1" applyFill="1" applyBorder="1" applyAlignment="1" applyProtection="1">
      <alignment vertical="center"/>
      <protection hidden="1"/>
    </xf>
    <xf numFmtId="171" fontId="7" fillId="17" borderId="10" xfId="53" applyNumberFormat="1" applyFont="1" applyFill="1" applyBorder="1" applyAlignment="1" applyProtection="1">
      <alignment vertical="center"/>
      <protection hidden="1"/>
    </xf>
    <xf numFmtId="171" fontId="7" fillId="23" borderId="10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7" fillId="23" borderId="11" xfId="53" applyNumberFormat="1" applyFont="1" applyFill="1" applyBorder="1" applyAlignment="1" applyProtection="1">
      <alignment vertical="center"/>
      <protection hidden="1"/>
    </xf>
    <xf numFmtId="171" fontId="8" fillId="23" borderId="11" xfId="53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23" borderId="14" xfId="53" applyFont="1" applyFill="1" applyBorder="1" applyAlignment="1" applyProtection="1">
      <alignment vertical="center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6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13" xfId="53" applyNumberFormat="1" applyFont="1" applyBorder="1" applyAlignment="1" applyProtection="1">
      <alignment horizontal="center" vertical="center"/>
      <protection hidden="1"/>
    </xf>
    <xf numFmtId="0" fontId="30" fillId="14" borderId="16" xfId="53" applyFont="1" applyFill="1" applyBorder="1" applyAlignment="1" applyProtection="1">
      <alignment horizontal="center" vertical="center"/>
      <protection hidden="1"/>
    </xf>
    <xf numFmtId="0" fontId="30" fillId="14" borderId="17" xfId="53" applyFont="1" applyFill="1" applyBorder="1" applyAlignment="1" applyProtection="1">
      <alignment horizontal="center" vertical="center"/>
      <protection hidden="1"/>
    </xf>
    <xf numFmtId="0" fontId="30" fillId="14" borderId="14" xfId="53" applyFont="1" applyFill="1" applyBorder="1" applyAlignment="1" applyProtection="1">
      <alignment horizontal="center" vertical="center"/>
      <protection hidden="1"/>
    </xf>
    <xf numFmtId="0" fontId="30" fillId="14" borderId="10" xfId="53" applyFont="1" applyFill="1" applyBorder="1" applyAlignment="1" applyProtection="1">
      <alignment horizontal="center" vertical="center"/>
      <protection hidden="1"/>
    </xf>
    <xf numFmtId="0" fontId="30" fillId="14" borderId="18" xfId="53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31" fillId="0" borderId="0" xfId="53" applyFont="1" applyAlignment="1" applyProtection="1">
      <alignment horizontal="center" vertical="center"/>
      <protection hidden="1"/>
    </xf>
    <xf numFmtId="0" fontId="32" fillId="0" borderId="0" xfId="53" applyFont="1" applyAlignment="1" applyProtection="1">
      <alignment horizontal="center" vertical="center"/>
      <protection hidden="1"/>
    </xf>
    <xf numFmtId="0" fontId="30" fillId="14" borderId="19" xfId="53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4" xfId="53" applyFont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6" fillId="23" borderId="15" xfId="53" applyFont="1" applyFill="1" applyBorder="1" applyAlignment="1" applyProtection="1">
      <alignment vertical="center"/>
      <protection hidden="1"/>
    </xf>
    <xf numFmtId="0" fontId="6" fillId="23" borderId="12" xfId="53" applyFont="1" applyFill="1" applyBorder="1" applyAlignment="1" applyProtection="1">
      <alignment vertical="center"/>
      <protection hidden="1"/>
    </xf>
    <xf numFmtId="0" fontId="6" fillId="0" borderId="14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8" fillId="0" borderId="14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7" fillId="0" borderId="14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39" fontId="30" fillId="14" borderId="22" xfId="53" applyNumberFormat="1" applyFont="1" applyFill="1" applyBorder="1" applyAlignment="1" applyProtection="1">
      <alignment horizontal="center" vertical="center"/>
      <protection hidden="1"/>
    </xf>
    <xf numFmtId="39" fontId="30" fillId="14" borderId="23" xfId="53" applyNumberFormat="1" applyFont="1" applyFill="1" applyBorder="1" applyAlignment="1" applyProtection="1">
      <alignment horizontal="center" vertical="center"/>
      <protection hidden="1"/>
    </xf>
    <xf numFmtId="39" fontId="30" fillId="14" borderId="24" xfId="53" applyNumberFormat="1" applyFont="1" applyFill="1" applyBorder="1" applyAlignment="1" applyProtection="1">
      <alignment horizontal="center" vertical="center"/>
      <protection hidden="1"/>
    </xf>
    <xf numFmtId="0" fontId="30" fillId="14" borderId="25" xfId="53" applyFont="1" applyFill="1" applyBorder="1" applyAlignment="1" applyProtection="1">
      <alignment horizontal="center" vertical="center"/>
      <protection hidden="1"/>
    </xf>
    <xf numFmtId="0" fontId="30" fillId="14" borderId="26" xfId="53" applyFont="1" applyFill="1" applyBorder="1" applyAlignment="1" applyProtection="1">
      <alignment horizontal="center" vertical="center"/>
      <protection hidden="1"/>
    </xf>
    <xf numFmtId="0" fontId="30" fillId="14" borderId="27" xfId="53" applyFont="1" applyFill="1" applyBorder="1" applyAlignment="1" applyProtection="1">
      <alignment horizontal="center" vertical="center"/>
      <protection hidden="1"/>
    </xf>
    <xf numFmtId="0" fontId="30" fillId="14" borderId="28" xfId="53" applyFont="1" applyFill="1" applyBorder="1" applyAlignment="1" applyProtection="1">
      <alignment horizontal="center" vertical="center"/>
      <protection hidden="1"/>
    </xf>
    <xf numFmtId="0" fontId="30" fillId="14" borderId="0" xfId="53" applyFont="1" applyFill="1" applyBorder="1" applyAlignment="1" applyProtection="1">
      <alignment horizontal="center" vertical="center"/>
      <protection hidden="1"/>
    </xf>
    <xf numFmtId="0" fontId="30" fillId="14" borderId="29" xfId="53" applyFont="1" applyFill="1" applyBorder="1" applyAlignment="1" applyProtection="1">
      <alignment horizontal="center" vertical="center"/>
      <protection hidden="1"/>
    </xf>
    <xf numFmtId="0" fontId="30" fillId="14" borderId="30" xfId="53" applyFont="1" applyFill="1" applyBorder="1" applyAlignment="1" applyProtection="1">
      <alignment horizontal="center" vertical="center"/>
      <protection hidden="1"/>
    </xf>
    <xf numFmtId="0" fontId="30" fillId="14" borderId="31" xfId="53" applyFont="1" applyFill="1" applyBorder="1" applyAlignment="1" applyProtection="1">
      <alignment horizontal="center" vertical="center"/>
      <protection hidden="1"/>
    </xf>
    <xf numFmtId="0" fontId="30" fillId="14" borderId="32" xfId="53" applyFont="1" applyFill="1" applyBorder="1" applyAlignment="1" applyProtection="1">
      <alignment horizontal="center" vertical="center"/>
      <protection hidden="1"/>
    </xf>
    <xf numFmtId="0" fontId="30" fillId="14" borderId="22" xfId="53" applyFont="1" applyFill="1" applyBorder="1" applyAlignment="1" applyProtection="1">
      <alignment horizontal="center" vertical="center"/>
      <protection hidden="1"/>
    </xf>
    <xf numFmtId="0" fontId="30" fillId="14" borderId="23" xfId="53" applyFont="1" applyFill="1" applyBorder="1" applyAlignment="1" applyProtection="1">
      <alignment horizontal="center" vertical="center"/>
      <protection hidden="1"/>
    </xf>
    <xf numFmtId="0" fontId="30" fillId="14" borderId="24" xfId="53" applyFont="1" applyFill="1" applyBorder="1" applyAlignment="1" applyProtection="1">
      <alignment horizontal="center" vertical="center"/>
      <protection hidden="1"/>
    </xf>
    <xf numFmtId="0" fontId="30" fillId="14" borderId="11" xfId="53" applyFont="1" applyFill="1" applyBorder="1" applyAlignment="1" applyProtection="1">
      <alignment horizontal="center" vertical="center"/>
      <protection hidden="1"/>
    </xf>
    <xf numFmtId="0" fontId="8" fillId="0" borderId="14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47.7109375" style="1" customWidth="1"/>
    <col min="2" max="2" width="16.7109375" style="1" customWidth="1"/>
    <col min="3" max="3" width="22.7109375" style="1" customWidth="1"/>
    <col min="4" max="4" width="25.57421875" style="1" bestFit="1" customWidth="1"/>
    <col min="5" max="5" width="22.7109375" style="1" customWidth="1"/>
    <col min="6" max="6" width="11.7109375" style="1" customWidth="1"/>
    <col min="7" max="16384" width="9.140625" style="1" customWidth="1"/>
  </cols>
  <sheetData>
    <row r="1" spans="1:5" ht="20.25">
      <c r="A1" s="67" t="s">
        <v>6</v>
      </c>
      <c r="B1" s="67"/>
      <c r="C1" s="67"/>
      <c r="D1" s="67"/>
      <c r="E1" s="67"/>
    </row>
    <row r="2" spans="1:5" ht="18">
      <c r="A2" s="68" t="s">
        <v>0</v>
      </c>
      <c r="B2" s="68"/>
      <c r="C2" s="68"/>
      <c r="D2" s="68"/>
      <c r="E2" s="68"/>
    </row>
    <row r="3" spans="1:5" ht="18">
      <c r="A3" s="68" t="s">
        <v>1</v>
      </c>
      <c r="B3" s="68"/>
      <c r="C3" s="68"/>
      <c r="D3" s="68"/>
      <c r="E3" s="68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113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60" t="s">
        <v>15</v>
      </c>
      <c r="B7" s="61"/>
      <c r="C7" s="69" t="s">
        <v>16</v>
      </c>
      <c r="D7" s="70"/>
      <c r="E7" s="71"/>
    </row>
    <row r="8" spans="1:5" ht="19.5" customHeight="1">
      <c r="A8" s="62"/>
      <c r="B8" s="63"/>
      <c r="C8" s="17" t="s">
        <v>105</v>
      </c>
      <c r="D8" s="17" t="s">
        <v>17</v>
      </c>
      <c r="E8" s="18" t="s">
        <v>18</v>
      </c>
    </row>
    <row r="9" spans="1:6" ht="19.5" customHeight="1">
      <c r="A9" s="54" t="s">
        <v>19</v>
      </c>
      <c r="B9" s="55"/>
      <c r="C9" s="15">
        <v>41620969.2</v>
      </c>
      <c r="D9" s="15">
        <v>43255266.72</v>
      </c>
      <c r="E9" s="16">
        <v>46518928.67</v>
      </c>
      <c r="F9" s="4"/>
    </row>
    <row r="10" spans="1:6" ht="19.5" customHeight="1">
      <c r="A10" s="54" t="s">
        <v>23</v>
      </c>
      <c r="B10" s="55"/>
      <c r="C10" s="15">
        <f>SUM(C11+C12-C13)</f>
        <v>33698227.489999995</v>
      </c>
      <c r="D10" s="15">
        <f>SUM(D11+D12-D13)</f>
        <v>65133356.779999994</v>
      </c>
      <c r="E10" s="16">
        <f>SUM(E11+E12-E13)</f>
        <v>55653005.57</v>
      </c>
      <c r="F10" s="4"/>
    </row>
    <row r="11" spans="1:6" ht="19.5" customHeight="1">
      <c r="A11" s="52" t="s">
        <v>20</v>
      </c>
      <c r="B11" s="53"/>
      <c r="C11" s="13">
        <v>42312406.87</v>
      </c>
      <c r="D11" s="13">
        <v>65024867.41</v>
      </c>
      <c r="E11" s="14">
        <v>55477681.35</v>
      </c>
      <c r="F11" s="4"/>
    </row>
    <row r="12" spans="1:5" ht="19.5" customHeight="1">
      <c r="A12" s="52" t="s">
        <v>21</v>
      </c>
      <c r="B12" s="53"/>
      <c r="C12" s="13">
        <v>49266.82</v>
      </c>
      <c r="D12" s="13">
        <v>121496.37</v>
      </c>
      <c r="E12" s="14">
        <v>177402.9</v>
      </c>
    </row>
    <row r="13" spans="1:6" ht="19.5" customHeight="1">
      <c r="A13" s="52" t="s">
        <v>22</v>
      </c>
      <c r="B13" s="53"/>
      <c r="C13" s="13">
        <v>8663446.2</v>
      </c>
      <c r="D13" s="13">
        <v>13007</v>
      </c>
      <c r="E13" s="14">
        <v>2078.68</v>
      </c>
      <c r="F13" s="4"/>
    </row>
    <row r="14" spans="1:6" ht="19.5" customHeight="1">
      <c r="A14" s="54" t="s">
        <v>24</v>
      </c>
      <c r="B14" s="55"/>
      <c r="C14" s="15">
        <f>C9-C10</f>
        <v>7922741.710000008</v>
      </c>
      <c r="D14" s="15">
        <v>0</v>
      </c>
      <c r="E14" s="16">
        <v>0</v>
      </c>
      <c r="F14" s="4"/>
    </row>
    <row r="15" spans="1:6" ht="19.5" customHeight="1">
      <c r="A15" s="54" t="s">
        <v>25</v>
      </c>
      <c r="B15" s="55"/>
      <c r="C15" s="15">
        <v>0</v>
      </c>
      <c r="D15" s="15">
        <v>0</v>
      </c>
      <c r="E15" s="16">
        <v>0</v>
      </c>
      <c r="F15" s="4"/>
    </row>
    <row r="16" spans="1:6" ht="19.5" customHeight="1">
      <c r="A16" s="54" t="s">
        <v>26</v>
      </c>
      <c r="B16" s="55"/>
      <c r="C16" s="15">
        <v>662979.34</v>
      </c>
      <c r="D16" s="15">
        <v>536956.76</v>
      </c>
      <c r="E16" s="16">
        <v>2120707.27</v>
      </c>
      <c r="F16" s="4"/>
    </row>
    <row r="17" spans="1:6" ht="19.5" customHeight="1" thickBot="1">
      <c r="A17" s="50" t="s">
        <v>27</v>
      </c>
      <c r="B17" s="51"/>
      <c r="C17" s="19">
        <f>C14+C15-C16</f>
        <v>7259762.3700000085</v>
      </c>
      <c r="D17" s="19">
        <f>D14+D15-D16</f>
        <v>-536956.76</v>
      </c>
      <c r="E17" s="20">
        <f>E14+E15-E16</f>
        <v>-2120707.27</v>
      </c>
      <c r="F17" s="4"/>
    </row>
    <row r="18" spans="1:5" ht="15" customHeight="1" thickTop="1">
      <c r="A18" s="2"/>
      <c r="B18" s="2"/>
      <c r="C18" s="5"/>
      <c r="D18" s="5"/>
      <c r="E18" s="5"/>
    </row>
    <row r="19" spans="1:5" ht="15" customHeight="1" thickBot="1">
      <c r="A19" s="2"/>
      <c r="B19" s="2"/>
      <c r="C19" s="5"/>
      <c r="D19" s="5"/>
      <c r="E19" s="5"/>
    </row>
    <row r="20" spans="1:5" ht="19.5" customHeight="1" thickTop="1">
      <c r="A20" s="60" t="s">
        <v>6</v>
      </c>
      <c r="B20" s="61"/>
      <c r="C20" s="61"/>
      <c r="D20" s="61" t="s">
        <v>28</v>
      </c>
      <c r="E20" s="64"/>
    </row>
    <row r="21" spans="1:5" ht="19.5" customHeight="1">
      <c r="A21" s="62"/>
      <c r="B21" s="63"/>
      <c r="C21" s="63"/>
      <c r="D21" s="17" t="s">
        <v>29</v>
      </c>
      <c r="E21" s="18" t="s">
        <v>30</v>
      </c>
    </row>
    <row r="22" spans="1:5" ht="19.5" customHeight="1" thickBot="1">
      <c r="A22" s="56" t="s">
        <v>31</v>
      </c>
      <c r="B22" s="57"/>
      <c r="C22" s="57"/>
      <c r="D22" s="21">
        <f>E17-D17</f>
        <v>-1583750.51</v>
      </c>
      <c r="E22" s="22">
        <f>E17-C17</f>
        <v>-9380469.640000008</v>
      </c>
    </row>
    <row r="23" spans="1:5" ht="15" customHeight="1" thickTop="1">
      <c r="A23" s="2"/>
      <c r="B23" s="2"/>
      <c r="C23" s="5"/>
      <c r="D23" s="5"/>
      <c r="E23" s="5"/>
    </row>
    <row r="24" spans="1:5" ht="15" customHeight="1" thickBot="1">
      <c r="A24" s="2"/>
      <c r="B24" s="2"/>
      <c r="C24" s="5"/>
      <c r="D24" s="5"/>
      <c r="E24" s="5"/>
    </row>
    <row r="25" spans="1:5" ht="19.5" customHeight="1" thickTop="1">
      <c r="A25" s="60" t="s">
        <v>34</v>
      </c>
      <c r="B25" s="61"/>
      <c r="C25" s="61"/>
      <c r="D25" s="61" t="s">
        <v>32</v>
      </c>
      <c r="E25" s="65"/>
    </row>
    <row r="26" spans="1:5" ht="19.5" customHeight="1">
      <c r="A26" s="62"/>
      <c r="B26" s="63"/>
      <c r="C26" s="63"/>
      <c r="D26" s="63" t="s">
        <v>33</v>
      </c>
      <c r="E26" s="66"/>
    </row>
    <row r="27" spans="1:5" ht="19.5" customHeight="1" thickBot="1">
      <c r="A27" s="56" t="s">
        <v>35</v>
      </c>
      <c r="B27" s="57"/>
      <c r="C27" s="57"/>
      <c r="D27" s="58">
        <v>-1853389.42</v>
      </c>
      <c r="E27" s="59"/>
    </row>
    <row r="28" spans="1:5" ht="15" customHeight="1" thickTop="1">
      <c r="A28" s="2"/>
      <c r="B28" s="2"/>
      <c r="C28" s="5"/>
      <c r="D28" s="5"/>
      <c r="E28" s="5"/>
    </row>
    <row r="29" spans="1:5" ht="15" customHeight="1" thickBot="1">
      <c r="A29" s="2"/>
      <c r="B29" s="2"/>
      <c r="C29" s="5"/>
      <c r="D29" s="5"/>
      <c r="E29" s="5"/>
    </row>
    <row r="30" spans="1:5" ht="19.5" customHeight="1" thickTop="1">
      <c r="A30" s="60" t="s">
        <v>36</v>
      </c>
      <c r="B30" s="61"/>
      <c r="C30" s="61" t="s">
        <v>16</v>
      </c>
      <c r="D30" s="61"/>
      <c r="E30" s="64"/>
    </row>
    <row r="31" spans="1:5" ht="19.5" customHeight="1">
      <c r="A31" s="62"/>
      <c r="B31" s="63"/>
      <c r="C31" s="17" t="s">
        <v>105</v>
      </c>
      <c r="D31" s="17" t="s">
        <v>17</v>
      </c>
      <c r="E31" s="18" t="s">
        <v>18</v>
      </c>
    </row>
    <row r="32" spans="1:5" ht="19.5" customHeight="1">
      <c r="A32" s="54" t="s">
        <v>37</v>
      </c>
      <c r="B32" s="55"/>
      <c r="C32" s="15">
        <f>SUM(C33:C34)</f>
        <v>0</v>
      </c>
      <c r="D32" s="15">
        <f>SUM(D33:D34)</f>
        <v>0</v>
      </c>
      <c r="E32" s="16">
        <f>SUM(E33:E34)</f>
        <v>0</v>
      </c>
    </row>
    <row r="33" spans="1:5" ht="19.5" customHeight="1">
      <c r="A33" s="52" t="s">
        <v>38</v>
      </c>
      <c r="B33" s="53"/>
      <c r="C33" s="13">
        <v>0</v>
      </c>
      <c r="D33" s="13">
        <v>0</v>
      </c>
      <c r="E33" s="14">
        <v>0</v>
      </c>
    </row>
    <row r="34" spans="1:5" ht="19.5" customHeight="1">
      <c r="A34" s="52" t="s">
        <v>39</v>
      </c>
      <c r="B34" s="53"/>
      <c r="C34" s="13">
        <v>0</v>
      </c>
      <c r="D34" s="13">
        <v>0</v>
      </c>
      <c r="E34" s="14">
        <v>0</v>
      </c>
    </row>
    <row r="35" spans="1:5" ht="19.5" customHeight="1">
      <c r="A35" s="54" t="s">
        <v>40</v>
      </c>
      <c r="B35" s="55"/>
      <c r="C35" s="15">
        <f>SUM(C36:C39)</f>
        <v>0</v>
      </c>
      <c r="D35" s="15">
        <f>SUM(D36:D39)</f>
        <v>0</v>
      </c>
      <c r="E35" s="16">
        <f>SUM(E36:E39)</f>
        <v>0</v>
      </c>
    </row>
    <row r="36" spans="1:5" ht="19.5" customHeight="1">
      <c r="A36" s="52" t="s">
        <v>20</v>
      </c>
      <c r="B36" s="53"/>
      <c r="C36" s="13">
        <v>0</v>
      </c>
      <c r="D36" s="13">
        <v>0</v>
      </c>
      <c r="E36" s="14">
        <v>0</v>
      </c>
    </row>
    <row r="37" spans="1:5" ht="19.5" customHeight="1">
      <c r="A37" s="52" t="s">
        <v>41</v>
      </c>
      <c r="B37" s="53"/>
      <c r="C37" s="13">
        <v>0</v>
      </c>
      <c r="D37" s="13">
        <v>0</v>
      </c>
      <c r="E37" s="14">
        <v>0</v>
      </c>
    </row>
    <row r="38" spans="1:5" ht="19.5" customHeight="1">
      <c r="A38" s="52" t="s">
        <v>42</v>
      </c>
      <c r="B38" s="53"/>
      <c r="C38" s="13">
        <v>0</v>
      </c>
      <c r="D38" s="13">
        <v>0</v>
      </c>
      <c r="E38" s="14">
        <v>0</v>
      </c>
    </row>
    <row r="39" spans="1:5" ht="19.5" customHeight="1">
      <c r="A39" s="52" t="s">
        <v>43</v>
      </c>
      <c r="B39" s="53"/>
      <c r="C39" s="13">
        <v>0</v>
      </c>
      <c r="D39" s="13">
        <v>0</v>
      </c>
      <c r="E39" s="14">
        <v>0</v>
      </c>
    </row>
    <row r="40" spans="1:5" ht="19.5" customHeight="1">
      <c r="A40" s="54" t="s">
        <v>44</v>
      </c>
      <c r="B40" s="55"/>
      <c r="C40" s="15">
        <f>C32-C35</f>
        <v>0</v>
      </c>
      <c r="D40" s="15">
        <f>D32-D35</f>
        <v>0</v>
      </c>
      <c r="E40" s="16">
        <f>E32-E35</f>
        <v>0</v>
      </c>
    </row>
    <row r="41" spans="1:5" ht="19.5" customHeight="1">
      <c r="A41" s="54" t="s">
        <v>45</v>
      </c>
      <c r="B41" s="55"/>
      <c r="C41" s="15">
        <v>0</v>
      </c>
      <c r="D41" s="15">
        <v>0</v>
      </c>
      <c r="E41" s="16">
        <v>0</v>
      </c>
    </row>
    <row r="42" spans="1:5" ht="19.5" customHeight="1" thickBot="1">
      <c r="A42" s="50" t="s">
        <v>46</v>
      </c>
      <c r="B42" s="51"/>
      <c r="C42" s="19">
        <f>C40-C41</f>
        <v>0</v>
      </c>
      <c r="D42" s="19">
        <f>D40-D41</f>
        <v>0</v>
      </c>
      <c r="E42" s="20">
        <f>E40-E41</f>
        <v>0</v>
      </c>
    </row>
    <row r="43" spans="1:5" ht="19.5" customHeight="1" thickTop="1">
      <c r="A43" s="2"/>
      <c r="B43" s="2"/>
      <c r="C43" s="5"/>
      <c r="D43" s="5"/>
      <c r="E43" s="5"/>
    </row>
    <row r="44" spans="1:5" ht="12" customHeight="1">
      <c r="A44" s="47" t="s">
        <v>108</v>
      </c>
      <c r="B44" s="2"/>
      <c r="C44" s="5"/>
      <c r="D44" s="5"/>
      <c r="E44" s="5"/>
    </row>
    <row r="45" spans="1:5" ht="14.25" customHeight="1">
      <c r="A45" s="48" t="s">
        <v>109</v>
      </c>
      <c r="B45" s="2"/>
      <c r="C45" s="5"/>
      <c r="D45" s="5"/>
      <c r="E45" s="5"/>
    </row>
    <row r="46" spans="1:5" ht="14.25" customHeight="1">
      <c r="A46" s="48"/>
      <c r="B46" s="2"/>
      <c r="C46" s="5"/>
      <c r="D46" s="5"/>
      <c r="E46" s="5"/>
    </row>
    <row r="47" spans="1:5" ht="19.5" customHeight="1">
      <c r="A47" s="2"/>
      <c r="B47" s="2"/>
      <c r="C47" s="5"/>
      <c r="D47" s="5"/>
      <c r="E47" s="5"/>
    </row>
    <row r="48" spans="1:6" ht="15" customHeight="1">
      <c r="A48" s="10" t="s">
        <v>7</v>
      </c>
      <c r="B48" s="49" t="s">
        <v>8</v>
      </c>
      <c r="C48" s="49"/>
      <c r="D48" s="10" t="s">
        <v>106</v>
      </c>
      <c r="E48" s="49" t="s">
        <v>107</v>
      </c>
      <c r="F48" s="49"/>
    </row>
    <row r="49" spans="1:6" ht="15" customHeight="1">
      <c r="A49" s="10" t="s">
        <v>11</v>
      </c>
      <c r="B49" s="49" t="s">
        <v>12</v>
      </c>
      <c r="C49" s="49"/>
      <c r="D49" s="10" t="s">
        <v>10</v>
      </c>
      <c r="E49" s="49" t="s">
        <v>9</v>
      </c>
      <c r="F49" s="49"/>
    </row>
    <row r="50" spans="1:5" ht="15" customHeight="1">
      <c r="A50" s="10" t="s">
        <v>13</v>
      </c>
      <c r="B50" s="49" t="s">
        <v>14</v>
      </c>
      <c r="C50" s="49"/>
      <c r="E50" s="3"/>
    </row>
    <row r="51" ht="15" customHeight="1"/>
    <row r="52" ht="15" customHeight="1"/>
    <row r="53" ht="15" customHeight="1"/>
    <row r="54" ht="15" customHeight="1"/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5.75">
      <c r="A61" s="10"/>
      <c r="B61" s="2"/>
      <c r="C61" s="10"/>
      <c r="D61" s="10"/>
      <c r="E61" s="10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5.75">
      <c r="A65" s="10"/>
      <c r="B65" s="2"/>
      <c r="C65" s="10"/>
      <c r="D65" s="10"/>
      <c r="E65" s="10"/>
    </row>
  </sheetData>
  <sheetProtection selectLockedCells="1"/>
  <mergeCells count="50">
    <mergeCell ref="A60:B60"/>
    <mergeCell ref="A62:B62"/>
    <mergeCell ref="A63:B63"/>
    <mergeCell ref="A64:B64"/>
    <mergeCell ref="C62:E62"/>
    <mergeCell ref="C63:E63"/>
    <mergeCell ref="C64:E64"/>
    <mergeCell ref="A1:E1"/>
    <mergeCell ref="A2:E2"/>
    <mergeCell ref="A3:E3"/>
    <mergeCell ref="A7:B8"/>
    <mergeCell ref="C7:E7"/>
    <mergeCell ref="D20:E20"/>
    <mergeCell ref="A20:C21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2:C22"/>
    <mergeCell ref="A25:C26"/>
    <mergeCell ref="D25:E25"/>
    <mergeCell ref="D26:E26"/>
    <mergeCell ref="A27:C27"/>
    <mergeCell ref="D27:E27"/>
    <mergeCell ref="A30:B31"/>
    <mergeCell ref="C30:E30"/>
    <mergeCell ref="A32:B32"/>
    <mergeCell ref="A33:B33"/>
    <mergeCell ref="A34:B34"/>
    <mergeCell ref="A35:B35"/>
    <mergeCell ref="A42:B42"/>
    <mergeCell ref="C59:E59"/>
    <mergeCell ref="C60:E60"/>
    <mergeCell ref="A36:B36"/>
    <mergeCell ref="A37:B37"/>
    <mergeCell ref="A38:B38"/>
    <mergeCell ref="A39:B39"/>
    <mergeCell ref="A40:B40"/>
    <mergeCell ref="A41:B41"/>
    <mergeCell ref="A59:B59"/>
    <mergeCell ref="B50:C50"/>
    <mergeCell ref="B48:C48"/>
    <mergeCell ref="E48:F48"/>
    <mergeCell ref="B49:C49"/>
    <mergeCell ref="E49:F4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PageLayoutView="0" workbookViewId="0" topLeftCell="A28">
      <selection activeCell="E32" sqref="E32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67" t="s">
        <v>3</v>
      </c>
      <c r="B1" s="67"/>
      <c r="C1" s="67"/>
      <c r="D1" s="67"/>
      <c r="E1" s="67"/>
    </row>
    <row r="2" spans="1:5" ht="18">
      <c r="A2" s="68" t="s">
        <v>0</v>
      </c>
      <c r="B2" s="68"/>
      <c r="C2" s="68"/>
      <c r="D2" s="68"/>
      <c r="E2" s="68"/>
    </row>
    <row r="3" spans="1:5" ht="18">
      <c r="A3" s="68" t="s">
        <v>1</v>
      </c>
      <c r="B3" s="68"/>
      <c r="C3" s="68"/>
      <c r="D3" s="68"/>
      <c r="E3" s="68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113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60" t="s">
        <v>48</v>
      </c>
      <c r="B7" s="61"/>
      <c r="C7" s="61" t="s">
        <v>4</v>
      </c>
      <c r="D7" s="61" t="s">
        <v>47</v>
      </c>
      <c r="E7" s="64"/>
    </row>
    <row r="8" spans="1:5" ht="19.5" customHeight="1">
      <c r="A8" s="62"/>
      <c r="B8" s="63"/>
      <c r="C8" s="63"/>
      <c r="D8" s="17" t="s">
        <v>110</v>
      </c>
      <c r="E8" s="18" t="s">
        <v>102</v>
      </c>
    </row>
    <row r="9" spans="1:5" ht="19.5" customHeight="1">
      <c r="A9" s="44" t="s">
        <v>49</v>
      </c>
      <c r="B9" s="73"/>
      <c r="C9" s="15">
        <f>SUM(C10+C16+C19+C22+C28)</f>
        <v>440563518.82</v>
      </c>
      <c r="D9" s="15">
        <f>SUM(D10+D16+D19+D22+D28)</f>
        <v>292567851.41</v>
      </c>
      <c r="E9" s="16">
        <f>SUM(E10+E16+E19+E22+E28)</f>
        <v>272975305.78</v>
      </c>
    </row>
    <row r="10" spans="1:5" ht="19.5" customHeight="1">
      <c r="A10" s="72" t="s">
        <v>50</v>
      </c>
      <c r="B10" s="45"/>
      <c r="C10" s="23">
        <f>SUM(C11:C15)</f>
        <v>170656760</v>
      </c>
      <c r="D10" s="23">
        <f>SUM(D11:D15)</f>
        <v>115640131.06</v>
      </c>
      <c r="E10" s="26">
        <f>SUM(E11:E15)</f>
        <v>105827810.19</v>
      </c>
    </row>
    <row r="11" spans="1:5" ht="19.5" customHeight="1">
      <c r="A11" s="52" t="s">
        <v>51</v>
      </c>
      <c r="B11" s="53"/>
      <c r="C11" s="12">
        <v>80212700</v>
      </c>
      <c r="D11" s="12">
        <v>62820788.08</v>
      </c>
      <c r="E11" s="27">
        <v>57498391.01</v>
      </c>
    </row>
    <row r="12" spans="1:5" ht="19.5" customHeight="1">
      <c r="A12" s="52" t="s">
        <v>52</v>
      </c>
      <c r="B12" s="53"/>
      <c r="C12" s="12">
        <v>47530260</v>
      </c>
      <c r="D12" s="12">
        <v>30887241.42</v>
      </c>
      <c r="E12" s="27">
        <v>27143220.33</v>
      </c>
    </row>
    <row r="13" spans="1:5" ht="19.5" customHeight="1">
      <c r="A13" s="52" t="s">
        <v>53</v>
      </c>
      <c r="B13" s="53"/>
      <c r="C13" s="12">
        <v>11876000</v>
      </c>
      <c r="D13" s="12">
        <v>7065860.61</v>
      </c>
      <c r="E13" s="27">
        <v>7899208.35</v>
      </c>
    </row>
    <row r="14" spans="1:5" ht="19.5" customHeight="1">
      <c r="A14" s="52" t="s">
        <v>54</v>
      </c>
      <c r="B14" s="53"/>
      <c r="C14" s="13">
        <v>13078700</v>
      </c>
      <c r="D14" s="13">
        <v>9229941.58</v>
      </c>
      <c r="E14" s="14">
        <v>7891386.29</v>
      </c>
    </row>
    <row r="15" spans="1:5" ht="19.5" customHeight="1">
      <c r="A15" s="52" t="s">
        <v>55</v>
      </c>
      <c r="B15" s="53"/>
      <c r="C15" s="13">
        <v>17959100</v>
      </c>
      <c r="D15" s="13">
        <v>5636299.37</v>
      </c>
      <c r="E15" s="14">
        <v>5395604.21</v>
      </c>
    </row>
    <row r="16" spans="1:5" ht="19.5" customHeight="1">
      <c r="A16" s="72" t="s">
        <v>56</v>
      </c>
      <c r="B16" s="45"/>
      <c r="C16" s="23">
        <f>SUM(C17:C18)</f>
        <v>10160100</v>
      </c>
      <c r="D16" s="23">
        <f>SUM(D17:D18)</f>
        <v>5148076.11</v>
      </c>
      <c r="E16" s="26">
        <f>SUM(E17:E18)</f>
        <v>5149518.38</v>
      </c>
    </row>
    <row r="17" spans="1:5" ht="19.5" customHeight="1">
      <c r="A17" s="52" t="s">
        <v>57</v>
      </c>
      <c r="B17" s="53"/>
      <c r="C17" s="12">
        <v>160100</v>
      </c>
      <c r="D17" s="12">
        <v>78731.11</v>
      </c>
      <c r="E17" s="27">
        <v>76281.45</v>
      </c>
    </row>
    <row r="18" spans="1:5" ht="19.5" customHeight="1">
      <c r="A18" s="52" t="s">
        <v>58</v>
      </c>
      <c r="B18" s="53"/>
      <c r="C18" s="12">
        <v>10000000</v>
      </c>
      <c r="D18" s="12">
        <v>5069345</v>
      </c>
      <c r="E18" s="27">
        <v>5073236.93</v>
      </c>
    </row>
    <row r="19" spans="1:5" ht="19.5" customHeight="1">
      <c r="A19" s="72" t="s">
        <v>59</v>
      </c>
      <c r="B19" s="45"/>
      <c r="C19" s="23">
        <f>SUM(C20-C21)</f>
        <v>253800</v>
      </c>
      <c r="D19" s="23">
        <f>SUM(D20-D21)</f>
        <v>135678.04000000004</v>
      </c>
      <c r="E19" s="26">
        <f>SUM(E20-E21)</f>
        <v>136233.96999999974</v>
      </c>
    </row>
    <row r="20" spans="1:5" ht="19.5" customHeight="1">
      <c r="A20" s="52" t="s">
        <v>60</v>
      </c>
      <c r="B20" s="53"/>
      <c r="C20" s="12">
        <v>5332700</v>
      </c>
      <c r="D20" s="12">
        <v>2721780.79</v>
      </c>
      <c r="E20" s="27">
        <v>3704407.11</v>
      </c>
    </row>
    <row r="21" spans="1:5" ht="19.5" customHeight="1">
      <c r="A21" s="52" t="s">
        <v>61</v>
      </c>
      <c r="B21" s="53"/>
      <c r="C21" s="12">
        <v>5078900</v>
      </c>
      <c r="D21" s="12">
        <v>2586102.75</v>
      </c>
      <c r="E21" s="27">
        <v>3568173.14</v>
      </c>
    </row>
    <row r="22" spans="1:5" ht="19.5" customHeight="1">
      <c r="A22" s="72" t="s">
        <v>62</v>
      </c>
      <c r="B22" s="45"/>
      <c r="C22" s="23">
        <f>SUM(C23:C27)</f>
        <v>235760294.81</v>
      </c>
      <c r="D22" s="23">
        <f>SUM(D23:D27)</f>
        <v>155585543.26999998</v>
      </c>
      <c r="E22" s="26">
        <f>SUM(E23:E27)</f>
        <v>150904244.01</v>
      </c>
    </row>
    <row r="23" spans="1:5" ht="19.5" customHeight="1">
      <c r="A23" s="52" t="s">
        <v>63</v>
      </c>
      <c r="B23" s="53"/>
      <c r="C23" s="12">
        <v>45595700</v>
      </c>
      <c r="D23" s="12">
        <v>31466292.92</v>
      </c>
      <c r="E23" s="27">
        <v>28535144.86</v>
      </c>
    </row>
    <row r="24" spans="1:5" ht="19.5" customHeight="1">
      <c r="A24" s="52" t="s">
        <v>64</v>
      </c>
      <c r="B24" s="53"/>
      <c r="C24" s="12">
        <v>94539800</v>
      </c>
      <c r="D24" s="12">
        <v>58617435.67</v>
      </c>
      <c r="E24" s="27">
        <v>58688271.52</v>
      </c>
    </row>
    <row r="25" spans="1:5" ht="19.5" customHeight="1">
      <c r="A25" s="52" t="s">
        <v>65</v>
      </c>
      <c r="B25" s="53"/>
      <c r="C25" s="12">
        <v>32813000</v>
      </c>
      <c r="D25" s="12">
        <v>26220891.41</v>
      </c>
      <c r="E25" s="27">
        <v>25358181.4</v>
      </c>
    </row>
    <row r="26" spans="1:5" ht="19.5" customHeight="1">
      <c r="A26" s="52" t="s">
        <v>66</v>
      </c>
      <c r="B26" s="53"/>
      <c r="C26" s="13">
        <v>7822033.13</v>
      </c>
      <c r="D26" s="13">
        <v>3943905.72</v>
      </c>
      <c r="E26" s="14">
        <v>4765852.87</v>
      </c>
    </row>
    <row r="27" spans="1:5" ht="19.5" customHeight="1">
      <c r="A27" s="52" t="s">
        <v>67</v>
      </c>
      <c r="B27" s="53"/>
      <c r="C27" s="13">
        <v>54989761.68</v>
      </c>
      <c r="D27" s="13">
        <v>35337017.55</v>
      </c>
      <c r="E27" s="14">
        <v>33556793.36</v>
      </c>
    </row>
    <row r="28" spans="1:5" ht="19.5" customHeight="1">
      <c r="A28" s="72" t="s">
        <v>68</v>
      </c>
      <c r="B28" s="45"/>
      <c r="C28" s="23">
        <f>SUM(C29:C30)</f>
        <v>23732564.009999998</v>
      </c>
      <c r="D28" s="23">
        <f>SUM(D29:D30)</f>
        <v>16058422.93</v>
      </c>
      <c r="E28" s="26">
        <f>SUM(E29:E30)</f>
        <v>10957499.23</v>
      </c>
    </row>
    <row r="29" spans="1:5" ht="19.5" customHeight="1">
      <c r="A29" s="52" t="s">
        <v>69</v>
      </c>
      <c r="B29" s="53"/>
      <c r="C29" s="12">
        <v>10282100</v>
      </c>
      <c r="D29" s="12">
        <v>3565413.2</v>
      </c>
      <c r="E29" s="27">
        <v>2695260.6</v>
      </c>
    </row>
    <row r="30" spans="1:5" ht="19.5" customHeight="1">
      <c r="A30" s="52" t="s">
        <v>70</v>
      </c>
      <c r="B30" s="53"/>
      <c r="C30" s="12">
        <v>13450464.01</v>
      </c>
      <c r="D30" s="12">
        <v>12493009.73</v>
      </c>
      <c r="E30" s="27">
        <v>8262238.63</v>
      </c>
    </row>
    <row r="31" spans="1:5" ht="19.5" customHeight="1">
      <c r="A31" s="44" t="s">
        <v>72</v>
      </c>
      <c r="B31" s="73"/>
      <c r="C31" s="24">
        <f>SUM(C32+C33+C34+C35)</f>
        <v>38322652.17</v>
      </c>
      <c r="D31" s="24">
        <f>SUM(D32+D33+D34+D35)</f>
        <v>9281338.69</v>
      </c>
      <c r="E31" s="28">
        <f>SUM(E32+E33+E34+E35+E38)</f>
        <v>22203393.36</v>
      </c>
    </row>
    <row r="32" spans="1:5" ht="19.5" customHeight="1">
      <c r="A32" s="72" t="s">
        <v>71</v>
      </c>
      <c r="B32" s="45"/>
      <c r="C32" s="23">
        <v>23653499.03</v>
      </c>
      <c r="D32" s="23">
        <v>4860545.05</v>
      </c>
      <c r="E32" s="26">
        <v>2857031.21</v>
      </c>
    </row>
    <row r="33" spans="1:5" ht="19.5" customHeight="1">
      <c r="A33" s="72" t="s">
        <v>73</v>
      </c>
      <c r="B33" s="45"/>
      <c r="C33" s="23">
        <v>0</v>
      </c>
      <c r="D33" s="23">
        <v>0</v>
      </c>
      <c r="E33" s="26">
        <v>0</v>
      </c>
    </row>
    <row r="34" spans="1:5" ht="19.5" customHeight="1">
      <c r="A34" s="72" t="s">
        <v>74</v>
      </c>
      <c r="B34" s="45"/>
      <c r="C34" s="23">
        <v>50000</v>
      </c>
      <c r="D34" s="23">
        <v>0</v>
      </c>
      <c r="E34" s="26">
        <v>0</v>
      </c>
    </row>
    <row r="35" spans="1:5" ht="19.5" customHeight="1">
      <c r="A35" s="72" t="s">
        <v>75</v>
      </c>
      <c r="B35" s="45"/>
      <c r="C35" s="23">
        <f>SUM(C36:C37)</f>
        <v>14619153.14</v>
      </c>
      <c r="D35" s="23">
        <f>SUM(D36:D37)</f>
        <v>4420793.64</v>
      </c>
      <c r="E35" s="26">
        <f>SUM(E36:E37)</f>
        <v>5325355.54</v>
      </c>
    </row>
    <row r="36" spans="1:5" ht="19.5" customHeight="1">
      <c r="A36" s="52" t="s">
        <v>66</v>
      </c>
      <c r="B36" s="53"/>
      <c r="C36" s="12">
        <v>14398953.14</v>
      </c>
      <c r="D36" s="12">
        <v>4420793.64</v>
      </c>
      <c r="E36" s="27">
        <v>5033716.44</v>
      </c>
    </row>
    <row r="37" spans="1:5" ht="19.5" customHeight="1">
      <c r="A37" s="52" t="s">
        <v>76</v>
      </c>
      <c r="B37" s="53"/>
      <c r="C37" s="12">
        <v>220200</v>
      </c>
      <c r="D37" s="12">
        <v>0</v>
      </c>
      <c r="E37" s="27">
        <v>291639.1</v>
      </c>
    </row>
    <row r="38" spans="1:5" ht="19.5" customHeight="1">
      <c r="A38" s="72" t="s">
        <v>77</v>
      </c>
      <c r="B38" s="45"/>
      <c r="C38" s="23">
        <v>0</v>
      </c>
      <c r="D38" s="23">
        <v>0</v>
      </c>
      <c r="E38" s="26">
        <v>14021006.61</v>
      </c>
    </row>
    <row r="39" spans="1:5" ht="19.5" customHeight="1">
      <c r="A39" s="44" t="s">
        <v>78</v>
      </c>
      <c r="B39" s="73"/>
      <c r="C39" s="24">
        <f>SUM(C31-C32-C33-C34)</f>
        <v>14619153.14</v>
      </c>
      <c r="D39" s="24">
        <f>SUM(D31-D32-D33-D34)</f>
        <v>4420793.64</v>
      </c>
      <c r="E39" s="28">
        <f>SUM(E31-E32-E33-E34)</f>
        <v>19346362.15</v>
      </c>
    </row>
    <row r="40" spans="1:5" ht="19.5" customHeight="1" thickBot="1">
      <c r="A40" s="74" t="s">
        <v>79</v>
      </c>
      <c r="B40" s="75"/>
      <c r="C40" s="29">
        <f>C9+C39</f>
        <v>455182671.96</v>
      </c>
      <c r="D40" s="29">
        <f>D9+D39</f>
        <v>296988645.05</v>
      </c>
      <c r="E40" s="30">
        <f>E9+E39</f>
        <v>292321667.92999995</v>
      </c>
    </row>
    <row r="41" spans="1:5" ht="15" customHeight="1" thickTop="1">
      <c r="A41" s="46"/>
      <c r="B41" s="43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5" ht="15" customHeight="1">
      <c r="A43" s="10" t="s">
        <v>7</v>
      </c>
      <c r="B43" s="1" t="s">
        <v>8</v>
      </c>
      <c r="D43" s="1" t="s">
        <v>106</v>
      </c>
      <c r="E43" s="42" t="s">
        <v>107</v>
      </c>
    </row>
    <row r="44" spans="1:5" ht="15" customHeight="1">
      <c r="A44" s="10" t="s">
        <v>11</v>
      </c>
      <c r="B44" s="1" t="s">
        <v>12</v>
      </c>
      <c r="D44" s="1" t="s">
        <v>10</v>
      </c>
      <c r="E44" s="42" t="s">
        <v>9</v>
      </c>
    </row>
    <row r="45" spans="1:6" ht="15" customHeight="1">
      <c r="A45" s="10" t="s">
        <v>13</v>
      </c>
      <c r="B45" s="1" t="s">
        <v>14</v>
      </c>
      <c r="F45" s="6"/>
    </row>
    <row r="46" ht="15" customHeight="1"/>
    <row r="47" ht="15" customHeight="1"/>
    <row r="48" ht="1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spans="1:5" ht="19.5" customHeight="1">
      <c r="A55" s="11"/>
      <c r="B55" s="11"/>
      <c r="C55" s="11"/>
      <c r="D55" s="49"/>
      <c r="E55" s="49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/>
  <mergeCells count="40">
    <mergeCell ref="A22:B22"/>
    <mergeCell ref="A23:B23"/>
    <mergeCell ref="A40:B40"/>
    <mergeCell ref="A38:B38"/>
    <mergeCell ref="A24:B24"/>
    <mergeCell ref="A33:B33"/>
    <mergeCell ref="D7:E7"/>
    <mergeCell ref="C7:C8"/>
    <mergeCell ref="A10:B10"/>
    <mergeCell ref="A19:B19"/>
    <mergeCell ref="A7:B8"/>
    <mergeCell ref="A9:B9"/>
    <mergeCell ref="A11:B11"/>
    <mergeCell ref="A12:B12"/>
    <mergeCell ref="A13:B13"/>
    <mergeCell ref="A20:B20"/>
    <mergeCell ref="A21:B21"/>
    <mergeCell ref="A18:B18"/>
    <mergeCell ref="A14:B14"/>
    <mergeCell ref="A15:B15"/>
    <mergeCell ref="A16:B16"/>
    <mergeCell ref="A17:B17"/>
    <mergeCell ref="A26:B26"/>
    <mergeCell ref="A27:B27"/>
    <mergeCell ref="A28:B28"/>
    <mergeCell ref="A39:B39"/>
    <mergeCell ref="A29:B29"/>
    <mergeCell ref="A30:B30"/>
    <mergeCell ref="A31:B31"/>
    <mergeCell ref="A32:B32"/>
    <mergeCell ref="D55:E55"/>
    <mergeCell ref="A1:E1"/>
    <mergeCell ref="A2:E2"/>
    <mergeCell ref="A3:E3"/>
    <mergeCell ref="A34:B34"/>
    <mergeCell ref="A35:B35"/>
    <mergeCell ref="A36:B36"/>
    <mergeCell ref="A37:B37"/>
    <mergeCell ref="A41:B41"/>
    <mergeCell ref="A25:B2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PageLayoutView="0" workbookViewId="0" topLeftCell="A1">
      <selection activeCell="F32" sqref="F32:I32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67" t="s">
        <v>3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8" t="s">
        <v>0</v>
      </c>
      <c r="B2" s="68"/>
      <c r="C2" s="68"/>
      <c r="D2" s="68"/>
      <c r="E2" s="68"/>
      <c r="F2" s="68"/>
      <c r="G2" s="68"/>
      <c r="H2" s="68"/>
      <c r="I2" s="68"/>
    </row>
    <row r="3" spans="1:9" ht="18">
      <c r="A3" s="68" t="s">
        <v>1</v>
      </c>
      <c r="B3" s="68"/>
      <c r="C3" s="68"/>
      <c r="D3" s="68"/>
      <c r="E3" s="68"/>
      <c r="F3" s="68"/>
      <c r="G3" s="68"/>
      <c r="H3" s="68"/>
      <c r="I3" s="68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113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60" t="s">
        <v>80</v>
      </c>
      <c r="B7" s="61"/>
      <c r="C7" s="61" t="s">
        <v>4</v>
      </c>
      <c r="D7" s="61" t="s">
        <v>83</v>
      </c>
      <c r="E7" s="61"/>
      <c r="F7" s="61"/>
      <c r="G7" s="61"/>
      <c r="H7" s="61"/>
      <c r="I7" s="64"/>
    </row>
    <row r="8" spans="1:9" ht="19.5" customHeight="1">
      <c r="A8" s="62"/>
      <c r="B8" s="63"/>
      <c r="C8" s="63"/>
      <c r="D8" s="63" t="s">
        <v>81</v>
      </c>
      <c r="E8" s="63"/>
      <c r="F8" s="63" t="s">
        <v>5</v>
      </c>
      <c r="G8" s="63"/>
      <c r="H8" s="63" t="s">
        <v>82</v>
      </c>
      <c r="I8" s="97"/>
    </row>
    <row r="9" spans="1:9" ht="19.5" customHeight="1">
      <c r="A9" s="62"/>
      <c r="B9" s="63"/>
      <c r="C9" s="63"/>
      <c r="D9" s="17" t="s">
        <v>111</v>
      </c>
      <c r="E9" s="17" t="s">
        <v>104</v>
      </c>
      <c r="F9" s="17" t="s">
        <v>111</v>
      </c>
      <c r="G9" s="17" t="s">
        <v>104</v>
      </c>
      <c r="H9" s="17" t="s">
        <v>112</v>
      </c>
      <c r="I9" s="18" t="s">
        <v>103</v>
      </c>
    </row>
    <row r="10" spans="1:9" ht="19.5" customHeight="1">
      <c r="A10" s="76" t="s">
        <v>84</v>
      </c>
      <c r="B10" s="77"/>
      <c r="C10" s="33">
        <f aca="true" t="shared" si="0" ref="C10:I10">SUM(C11:C13)</f>
        <v>433855405.28</v>
      </c>
      <c r="D10" s="33">
        <f t="shared" si="0"/>
        <v>317758781.03999996</v>
      </c>
      <c r="E10" s="33">
        <f t="shared" si="0"/>
        <v>281465590.19</v>
      </c>
      <c r="F10" s="33">
        <f t="shared" si="0"/>
        <v>265473684.54000002</v>
      </c>
      <c r="G10" s="33">
        <f t="shared" si="0"/>
        <v>234067483.11</v>
      </c>
      <c r="H10" s="33">
        <f t="shared" si="0"/>
        <v>0</v>
      </c>
      <c r="I10" s="38">
        <f t="shared" si="0"/>
        <v>0</v>
      </c>
    </row>
    <row r="11" spans="1:9" ht="19.5" customHeight="1">
      <c r="A11" s="78" t="s">
        <v>85</v>
      </c>
      <c r="B11" s="79"/>
      <c r="C11" s="34">
        <v>215984490.98</v>
      </c>
      <c r="D11" s="34">
        <v>137019153.44</v>
      </c>
      <c r="E11" s="34">
        <v>124295775.93</v>
      </c>
      <c r="F11" s="34">
        <v>136937224.82</v>
      </c>
      <c r="G11" s="34">
        <v>124295775.93</v>
      </c>
      <c r="H11" s="34">
        <v>0</v>
      </c>
      <c r="I11" s="35">
        <v>0</v>
      </c>
    </row>
    <row r="12" spans="1:9" ht="19.5" customHeight="1">
      <c r="A12" s="78" t="s">
        <v>86</v>
      </c>
      <c r="B12" s="79"/>
      <c r="C12" s="34">
        <v>4864410</v>
      </c>
      <c r="D12" s="34">
        <v>2901696.23</v>
      </c>
      <c r="E12" s="34">
        <v>2547047.34</v>
      </c>
      <c r="F12" s="34">
        <v>2877832.83</v>
      </c>
      <c r="G12" s="34">
        <v>2543121.76</v>
      </c>
      <c r="H12" s="34">
        <v>0</v>
      </c>
      <c r="I12" s="35">
        <v>0</v>
      </c>
    </row>
    <row r="13" spans="1:9" ht="19.5" customHeight="1">
      <c r="A13" s="78" t="s">
        <v>87</v>
      </c>
      <c r="B13" s="79"/>
      <c r="C13" s="34">
        <v>213006504.3</v>
      </c>
      <c r="D13" s="34">
        <v>177837931.37</v>
      </c>
      <c r="E13" s="34">
        <v>154622766.92</v>
      </c>
      <c r="F13" s="34">
        <v>125658626.89</v>
      </c>
      <c r="G13" s="34">
        <v>107228585.42</v>
      </c>
      <c r="H13" s="34">
        <v>0</v>
      </c>
      <c r="I13" s="35">
        <v>0</v>
      </c>
    </row>
    <row r="14" spans="1:9" ht="19.5" customHeight="1">
      <c r="A14" s="76" t="s">
        <v>88</v>
      </c>
      <c r="B14" s="77"/>
      <c r="C14" s="33">
        <f aca="true" t="shared" si="1" ref="C14:I14">C10-C12</f>
        <v>428990995.28</v>
      </c>
      <c r="D14" s="33">
        <f t="shared" si="1"/>
        <v>314857084.80999994</v>
      </c>
      <c r="E14" s="33">
        <f t="shared" si="1"/>
        <v>278918542.85</v>
      </c>
      <c r="F14" s="33">
        <f t="shared" si="1"/>
        <v>262595851.71</v>
      </c>
      <c r="G14" s="33">
        <f t="shared" si="1"/>
        <v>231524361.35000002</v>
      </c>
      <c r="H14" s="33">
        <f t="shared" si="1"/>
        <v>0</v>
      </c>
      <c r="I14" s="38">
        <f t="shared" si="1"/>
        <v>0</v>
      </c>
    </row>
    <row r="15" spans="1:9" ht="19.5" customHeight="1">
      <c r="A15" s="76" t="s">
        <v>89</v>
      </c>
      <c r="B15" s="77"/>
      <c r="C15" s="33">
        <f aca="true" t="shared" si="2" ref="C15:I15">SUM(C16+C17+C21)</f>
        <v>61190583.02</v>
      </c>
      <c r="D15" s="33">
        <f t="shared" si="2"/>
        <v>43119236.980000004</v>
      </c>
      <c r="E15" s="33">
        <f t="shared" si="2"/>
        <v>54771971.4</v>
      </c>
      <c r="F15" s="33">
        <f t="shared" si="2"/>
        <v>19870779.679999996</v>
      </c>
      <c r="G15" s="33">
        <f t="shared" si="2"/>
        <v>16369725.309999999</v>
      </c>
      <c r="H15" s="33">
        <f t="shared" si="2"/>
        <v>0</v>
      </c>
      <c r="I15" s="38">
        <f t="shared" si="2"/>
        <v>0</v>
      </c>
    </row>
    <row r="16" spans="1:9" ht="19.5" customHeight="1">
      <c r="A16" s="98" t="s">
        <v>41</v>
      </c>
      <c r="B16" s="99"/>
      <c r="C16" s="23">
        <v>48489590.84</v>
      </c>
      <c r="D16" s="23">
        <v>31857691.17</v>
      </c>
      <c r="E16" s="23">
        <v>38914499.88</v>
      </c>
      <c r="F16" s="31">
        <v>17660491.63</v>
      </c>
      <c r="G16" s="31">
        <v>14573182.68</v>
      </c>
      <c r="H16" s="31">
        <v>0</v>
      </c>
      <c r="I16" s="32">
        <v>0</v>
      </c>
    </row>
    <row r="17" spans="1:9" ht="19.5" customHeight="1">
      <c r="A17" s="98" t="s">
        <v>90</v>
      </c>
      <c r="B17" s="99"/>
      <c r="C17" s="31">
        <f aca="true" t="shared" si="3" ref="C17:I17">SUM(C18:C20)</f>
        <v>10011000</v>
      </c>
      <c r="D17" s="31">
        <f t="shared" si="3"/>
        <v>9488884.46</v>
      </c>
      <c r="E17" s="31">
        <f t="shared" si="3"/>
        <v>14338638.7</v>
      </c>
      <c r="F17" s="31">
        <f t="shared" si="3"/>
        <v>465838.81</v>
      </c>
      <c r="G17" s="31">
        <f t="shared" si="3"/>
        <v>279435.87</v>
      </c>
      <c r="H17" s="31">
        <f t="shared" si="3"/>
        <v>0</v>
      </c>
      <c r="I17" s="32">
        <f t="shared" si="3"/>
        <v>0</v>
      </c>
    </row>
    <row r="18" spans="1:9" ht="19.5" customHeight="1">
      <c r="A18" s="80" t="s">
        <v>91</v>
      </c>
      <c r="B18" s="81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27">
        <v>0</v>
      </c>
    </row>
    <row r="19" spans="1:9" ht="19.5" customHeight="1">
      <c r="A19" s="80" t="s">
        <v>92</v>
      </c>
      <c r="B19" s="81"/>
      <c r="C19" s="23">
        <v>0</v>
      </c>
      <c r="D19" s="23">
        <v>0</v>
      </c>
      <c r="E19" s="23">
        <v>0</v>
      </c>
      <c r="F19" s="12">
        <v>0</v>
      </c>
      <c r="G19" s="12">
        <v>0</v>
      </c>
      <c r="H19" s="12">
        <v>0</v>
      </c>
      <c r="I19" s="27">
        <v>0</v>
      </c>
    </row>
    <row r="20" spans="1:9" ht="19.5" customHeight="1">
      <c r="A20" s="80" t="s">
        <v>93</v>
      </c>
      <c r="B20" s="81"/>
      <c r="C20" s="12">
        <v>10011000</v>
      </c>
      <c r="D20" s="12">
        <v>9488884.46</v>
      </c>
      <c r="E20" s="12">
        <v>14338638.7</v>
      </c>
      <c r="F20" s="12">
        <v>465838.81</v>
      </c>
      <c r="G20" s="12">
        <v>279435.87</v>
      </c>
      <c r="H20" s="12">
        <v>0</v>
      </c>
      <c r="I20" s="27">
        <v>0</v>
      </c>
    </row>
    <row r="21" spans="1:9" ht="19.5" customHeight="1">
      <c r="A21" s="98" t="s">
        <v>94</v>
      </c>
      <c r="B21" s="99"/>
      <c r="C21" s="31">
        <v>2689992.18</v>
      </c>
      <c r="D21" s="31">
        <v>1772661.35</v>
      </c>
      <c r="E21" s="31">
        <v>1518832.82</v>
      </c>
      <c r="F21" s="31">
        <v>1744449.24</v>
      </c>
      <c r="G21" s="31">
        <v>1517106.76</v>
      </c>
      <c r="H21" s="31">
        <v>0</v>
      </c>
      <c r="I21" s="32">
        <v>0</v>
      </c>
    </row>
    <row r="22" spans="1:9" ht="19.5" customHeight="1">
      <c r="A22" s="54" t="s">
        <v>95</v>
      </c>
      <c r="B22" s="55"/>
      <c r="C22" s="24">
        <f aca="true" t="shared" si="4" ref="C22:I22">C15-C18-C19-C21</f>
        <v>58500590.84</v>
      </c>
      <c r="D22" s="24">
        <f t="shared" si="4"/>
        <v>41346575.63</v>
      </c>
      <c r="E22" s="24">
        <f t="shared" si="4"/>
        <v>53253138.58</v>
      </c>
      <c r="F22" s="24">
        <f t="shared" si="4"/>
        <v>18126330.439999998</v>
      </c>
      <c r="G22" s="24">
        <f t="shared" si="4"/>
        <v>14852618.549999999</v>
      </c>
      <c r="H22" s="24">
        <f t="shared" si="4"/>
        <v>0</v>
      </c>
      <c r="I22" s="28">
        <f t="shared" si="4"/>
        <v>0</v>
      </c>
    </row>
    <row r="23" spans="1:9" ht="19.5" customHeight="1">
      <c r="A23" s="54" t="s">
        <v>96</v>
      </c>
      <c r="B23" s="55"/>
      <c r="C23" s="15">
        <v>1368974.15</v>
      </c>
      <c r="D23" s="36"/>
      <c r="E23" s="36"/>
      <c r="F23" s="39"/>
      <c r="G23" s="39"/>
      <c r="H23" s="37">
        <v>0</v>
      </c>
      <c r="I23" s="40">
        <v>0</v>
      </c>
    </row>
    <row r="24" spans="1:9" ht="19.5" customHeight="1">
      <c r="A24" s="54" t="s">
        <v>97</v>
      </c>
      <c r="B24" s="55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41">
        <v>0</v>
      </c>
    </row>
    <row r="25" spans="1:9" ht="19.5" customHeight="1">
      <c r="A25" s="54" t="s">
        <v>98</v>
      </c>
      <c r="B25" s="55"/>
      <c r="C25" s="24">
        <f aca="true" t="shared" si="5" ref="C25:I25">C14+C22+C23+C24</f>
        <v>488860560.27</v>
      </c>
      <c r="D25" s="24">
        <f t="shared" si="5"/>
        <v>356203660.43999994</v>
      </c>
      <c r="E25" s="24">
        <f t="shared" si="5"/>
        <v>332171681.43</v>
      </c>
      <c r="F25" s="24">
        <f t="shared" si="5"/>
        <v>280722182.15</v>
      </c>
      <c r="G25" s="24">
        <f t="shared" si="5"/>
        <v>246376979.90000004</v>
      </c>
      <c r="H25" s="24">
        <f t="shared" si="5"/>
        <v>0</v>
      </c>
      <c r="I25" s="28">
        <f t="shared" si="5"/>
        <v>0</v>
      </c>
    </row>
    <row r="26" spans="1:9" ht="19.5" customHeight="1">
      <c r="A26" s="54" t="s">
        <v>99</v>
      </c>
      <c r="B26" s="55"/>
      <c r="C26" s="24">
        <f>'Rec Resultado Primário - 4º Bim'!C40-'Dep Resultado Primário - 4º Bim'!C25</f>
        <v>-33677888.31</v>
      </c>
      <c r="D26" s="24">
        <f>'Rec Resultado Primário - 4º Bim'!D40-'Dep Resultado Primário - 4º Bim'!D25</f>
        <v>-59215015.389999926</v>
      </c>
      <c r="E26" s="24">
        <f>'Rec Resultado Primário - 4º Bim'!E40-'Dep Resultado Primário - 4º Bim'!E25</f>
        <v>-39850013.50000006</v>
      </c>
      <c r="F26" s="24">
        <v>16266462.9</v>
      </c>
      <c r="G26" s="24">
        <v>45944688.03</v>
      </c>
      <c r="H26" s="24">
        <f>'Rec Resultado Primário - 4º Bim'!H40-'Dep Resultado Primário - 4º Bim'!H25</f>
        <v>0</v>
      </c>
      <c r="I26" s="28">
        <f>'Rec Resultado Primário - 4º Bim'!I40-'Dep Resultado Primário - 4º Bim'!I25</f>
        <v>0</v>
      </c>
    </row>
    <row r="27" spans="1:9" ht="19.5" customHeight="1" thickBot="1">
      <c r="A27" s="50" t="s">
        <v>100</v>
      </c>
      <c r="B27" s="51"/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</row>
    <row r="28" spans="1:5" ht="15" customHeight="1" thickTop="1">
      <c r="A28" s="46"/>
      <c r="B28" s="43"/>
      <c r="C28" s="3"/>
      <c r="D28" s="3"/>
      <c r="E28" s="3"/>
    </row>
    <row r="29" spans="1:5" ht="15" customHeight="1">
      <c r="A29" s="2"/>
      <c r="B29" s="3"/>
      <c r="C29" s="3"/>
      <c r="D29" s="3"/>
      <c r="E29" s="3"/>
    </row>
    <row r="30" spans="1:9" ht="19.5" customHeight="1">
      <c r="A30" s="85" t="s">
        <v>34</v>
      </c>
      <c r="B30" s="86"/>
      <c r="C30" s="86"/>
      <c r="D30" s="86"/>
      <c r="E30" s="87"/>
      <c r="F30" s="94" t="s">
        <v>32</v>
      </c>
      <c r="G30" s="95"/>
      <c r="H30" s="95"/>
      <c r="I30" s="96"/>
    </row>
    <row r="31" spans="1:9" ht="19.5" customHeight="1">
      <c r="A31" s="88" t="s">
        <v>101</v>
      </c>
      <c r="B31" s="89"/>
      <c r="C31" s="89"/>
      <c r="D31" s="89"/>
      <c r="E31" s="90"/>
      <c r="F31" s="94" t="s">
        <v>33</v>
      </c>
      <c r="G31" s="95"/>
      <c r="H31" s="95"/>
      <c r="I31" s="96"/>
    </row>
    <row r="32" spans="1:9" ht="19.5" customHeight="1">
      <c r="A32" s="91"/>
      <c r="B32" s="92"/>
      <c r="C32" s="92"/>
      <c r="D32" s="92"/>
      <c r="E32" s="93"/>
      <c r="F32" s="82">
        <v>-17357019</v>
      </c>
      <c r="G32" s="83"/>
      <c r="H32" s="83"/>
      <c r="I32" s="84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8" ht="15" customHeight="1">
      <c r="A35" s="10" t="s">
        <v>7</v>
      </c>
      <c r="B35" s="49" t="s">
        <v>8</v>
      </c>
      <c r="C35" s="49"/>
      <c r="E35" s="49" t="s">
        <v>106</v>
      </c>
      <c r="F35" s="49"/>
      <c r="G35" s="49" t="s">
        <v>107</v>
      </c>
      <c r="H35" s="49"/>
    </row>
    <row r="36" spans="1:8" ht="15" customHeight="1">
      <c r="A36" s="10" t="s">
        <v>11</v>
      </c>
      <c r="B36" s="49" t="s">
        <v>12</v>
      </c>
      <c r="C36" s="49"/>
      <c r="E36" s="49" t="s">
        <v>10</v>
      </c>
      <c r="F36" s="49"/>
      <c r="G36" s="49" t="s">
        <v>9</v>
      </c>
      <c r="H36" s="49"/>
    </row>
    <row r="37" spans="1:5" ht="15" customHeight="1">
      <c r="A37" s="10" t="s">
        <v>13</v>
      </c>
      <c r="B37" s="49" t="s">
        <v>14</v>
      </c>
      <c r="C37" s="49"/>
      <c r="E37" s="3"/>
    </row>
    <row r="38" spans="1:5" ht="15" customHeight="1">
      <c r="A38" s="2"/>
      <c r="B38" s="3"/>
      <c r="C38" s="3"/>
      <c r="D38" s="3"/>
      <c r="E38" s="3"/>
    </row>
    <row r="39" spans="5:9" ht="15" customHeight="1">
      <c r="E39" s="49"/>
      <c r="F39" s="49"/>
      <c r="G39" s="49"/>
      <c r="H39" s="49"/>
      <c r="I39" s="49"/>
    </row>
    <row r="40" spans="5:9" ht="15" customHeight="1">
      <c r="E40" s="49"/>
      <c r="F40" s="49"/>
      <c r="G40" s="49"/>
      <c r="H40" s="49"/>
      <c r="I40" s="49"/>
    </row>
    <row r="41" spans="1:9" ht="15" customHeight="1">
      <c r="A41" s="11"/>
      <c r="B41" s="11"/>
      <c r="C41" s="11"/>
      <c r="E41" s="49"/>
      <c r="F41" s="49"/>
      <c r="G41" s="49"/>
      <c r="H41" s="49"/>
      <c r="I41" s="49"/>
    </row>
    <row r="42" ht="19.5" customHeight="1"/>
    <row r="43" ht="19.5" customHeight="1"/>
    <row r="44" spans="8:9" ht="19.5" customHeight="1">
      <c r="H44" s="49"/>
      <c r="I44" s="49"/>
    </row>
    <row r="45" spans="8:9" ht="19.5" customHeight="1">
      <c r="H45" s="49"/>
      <c r="I45" s="49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 selectLockedCells="1"/>
  <mergeCells count="48">
    <mergeCell ref="A1:I1"/>
    <mergeCell ref="A2:I2"/>
    <mergeCell ref="A3:I3"/>
    <mergeCell ref="F30:I30"/>
    <mergeCell ref="A14:B14"/>
    <mergeCell ref="A7:B9"/>
    <mergeCell ref="A27:B27"/>
    <mergeCell ref="A15:B15"/>
    <mergeCell ref="A16:B16"/>
    <mergeCell ref="A17:B17"/>
    <mergeCell ref="A28:B28"/>
    <mergeCell ref="A21:B21"/>
    <mergeCell ref="A22:B22"/>
    <mergeCell ref="A23:B23"/>
    <mergeCell ref="A24:B24"/>
    <mergeCell ref="F31:I31"/>
    <mergeCell ref="F8:G8"/>
    <mergeCell ref="H8:I8"/>
    <mergeCell ref="D7:I7"/>
    <mergeCell ref="F32:I32"/>
    <mergeCell ref="E40:F40"/>
    <mergeCell ref="A25:B25"/>
    <mergeCell ref="A26:B26"/>
    <mergeCell ref="A30:E30"/>
    <mergeCell ref="A31:E32"/>
    <mergeCell ref="G35:H35"/>
    <mergeCell ref="G36:H36"/>
    <mergeCell ref="E35:F35"/>
    <mergeCell ref="E36:F36"/>
    <mergeCell ref="H45:I45"/>
    <mergeCell ref="D8:E8"/>
    <mergeCell ref="A10:B10"/>
    <mergeCell ref="A11:B11"/>
    <mergeCell ref="A12:B12"/>
    <mergeCell ref="A18:B18"/>
    <mergeCell ref="A19:B19"/>
    <mergeCell ref="A20:B20"/>
    <mergeCell ref="C7:C9"/>
    <mergeCell ref="A13:B13"/>
    <mergeCell ref="B35:C35"/>
    <mergeCell ref="B36:C36"/>
    <mergeCell ref="B37:C37"/>
    <mergeCell ref="H44:I44"/>
    <mergeCell ref="E41:F41"/>
    <mergeCell ref="G39:I39"/>
    <mergeCell ref="G40:I40"/>
    <mergeCell ref="G41:I41"/>
    <mergeCell ref="E39:F39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2017-10-09T12:24:39Z</dcterms:modified>
  <cp:category/>
  <cp:version/>
  <cp:contentType/>
  <cp:contentStatus/>
</cp:coreProperties>
</file>