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3ºBimestre 2017" sheetId="1" r:id="rId1"/>
  </sheets>
  <definedNames>
    <definedName name="_xlnm.Print_Area" localSheetId="0">'RREO por Funcão-3ºBimestre 2017'!$A$1:$N$93</definedName>
    <definedName name="_xlnm.Print_Titles" localSheetId="0">'RREO por Funcão-3ºBimestre 2017'!$7:$8</definedName>
  </definedNames>
  <calcPr fullCalcOnLoad="1"/>
</workbook>
</file>

<file path=xl/sharedStrings.xml><?xml version="1.0" encoding="utf-8"?>
<sst xmlns="http://schemas.openxmlformats.org/spreadsheetml/2006/main" count="110" uniqueCount="102">
  <si>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</si>
  <si>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</si>
  <si>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</si>
  <si>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</si>
  <si>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</si>
  <si>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</si>
  <si>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</si>
  <si>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</si>
  <si>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</si>
  <si>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</si>
  <si>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</si>
  <si>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</si>
  <si>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</si>
  <si>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</si>
  <si>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</si>
  <si>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</si>
  <si>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</si>
  <si>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</si>
  <si>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</si>
  <si>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</si>
  <si>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</si>
  <si>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</si>
  <si>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</si>
  <si>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</si>
  <si>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</si>
  <si>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</si>
  <si>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</si>
  <si>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</si>
  <si>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</si>
  <si>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</si>
  <si>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</si>
  <si>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</si>
  <si>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</si>
  <si>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</si>
  <si>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</si>
  <si>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</si>
  <si>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</si>
  <si>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</si>
  <si>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</si>
  <si>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</si>
  <si>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</si>
  <si>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</si>
  <si>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</si>
  <si>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</si>
  <si>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</si>
  <si>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</si>
  <si>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</si>
  <si>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</si>
  <si>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</si>
  <si>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</si>
  <si>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</si>
  <si>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</si>
  <si>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</si>
  <si>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</si>
  <si>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</si>
  <si>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</si>
  <si>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</si>
  <si>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</si>
  <si>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</si>
  <si>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</si>
  <si>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</si>
  <si>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</si>
  <si>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</si>
  <si>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</si>
  <si>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</si>
  <si>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</si>
  <si>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</si>
  <si>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</si>
  <si>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</si>
  <si>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</si>
  <si>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</si>
  <si>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</si>
  <si>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</si>
  <si>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</si>
  <si>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</si>
  <si>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</si>
  <si>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</si>
  <si>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</si>
  <si>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</si>
  <si>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</si>
  <si>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</si>
  <si>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</si>
  <si>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</si>
  <si>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</si>
  <si>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</si>
  <si>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</si>
  <si>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</si>
  <si>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</si>
  <si>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</si>
  <si>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</si>
  <si>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</si>
  <si>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</si>
  <si>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</si>
  <si>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</si>
  <si>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</si>
  <si>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</si>
  <si>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</si>
  <si>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</si>
  <si>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</si>
  <si>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Fabiano Martins de Oliveira</t>
  </si>
  <si>
    <t>Saulo Pedroso de Souza</t>
  </si>
  <si>
    <t>3º BIMESTRE DE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</si>
</sst>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3" fillId="0" borderId="0" xfId="49" applyFont="1" applyBorder="1" applyAlignment="1" applyProtection="1">
      <alignment/>
      <protection hidden="1"/>
    </xf>
    <xf numFmtId="0" fontId="24" fillId="0" borderId="0" xfId="49" applyFont="1" applyBorder="1" applyAlignment="1" applyProtection="1">
      <alignment/>
      <protection hidden="1"/>
    </xf>
    <xf numFmtId="39" fontId="24" fillId="0" borderId="0" xfId="49" applyNumberFormat="1" applyFont="1" applyBorder="1" applyAlignment="1" applyProtection="1">
      <alignment/>
      <protection hidden="1"/>
    </xf>
    <xf numFmtId="39" fontId="23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171" fontId="21" fillId="0" borderId="11" xfId="53" applyFont="1" applyBorder="1" applyAlignment="1" applyProtection="1">
      <alignment horizontal="right"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71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71" fontId="22" fillId="23" borderId="14" xfId="53" applyFont="1" applyFill="1" applyBorder="1" applyAlignment="1" applyProtection="1">
      <alignment horizontal="right" vertical="center"/>
      <protection hidden="1"/>
    </xf>
    <xf numFmtId="171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39" fontId="26" fillId="14" borderId="16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2" xfId="49" applyNumberFormat="1" applyFont="1" applyFill="1" applyBorder="1" applyAlignment="1" applyProtection="1">
      <alignment horizontal="center" vertical="center"/>
      <protection hidden="1"/>
    </xf>
    <xf numFmtId="2" fontId="25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2" fillId="23" borderId="11" xfId="53" applyFont="1" applyFill="1" applyBorder="1" applyAlignment="1" applyProtection="1">
      <alignment vertical="center"/>
      <protection hidden="1"/>
    </xf>
    <xf numFmtId="0" fontId="26" fillId="14" borderId="17" xfId="49" applyFont="1" applyFill="1" applyBorder="1" applyAlignment="1" applyProtection="1">
      <alignment horizontal="center" vertical="center"/>
      <protection hidden="1"/>
    </xf>
    <xf numFmtId="0" fontId="26" fillId="14" borderId="11" xfId="49" applyFont="1" applyFill="1" applyBorder="1" applyAlignment="1" applyProtection="1">
      <alignment horizontal="center" vertical="center"/>
      <protection hidden="1"/>
    </xf>
    <xf numFmtId="39" fontId="26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14" borderId="11" xfId="49" applyNumberFormat="1" applyFont="1" applyFill="1" applyBorder="1" applyAlignment="1" applyProtection="1">
      <alignment horizontal="center" vertical="center"/>
      <protection hidden="1"/>
    </xf>
    <xf numFmtId="10" fontId="22" fillId="23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9" fontId="26" fillId="14" borderId="17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49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Alignment="1">
      <alignment horizontal="center" vertical="center"/>
    </xf>
    <xf numFmtId="39" fontId="26" fillId="14" borderId="17" xfId="49" applyNumberFormat="1" applyFont="1" applyFill="1" applyBorder="1" applyAlignment="1" applyProtection="1">
      <alignment horizontal="center" vertical="center"/>
      <protection hidden="1"/>
    </xf>
    <xf numFmtId="0" fontId="26" fillId="14" borderId="18" xfId="49" applyFont="1" applyFill="1" applyBorder="1" applyAlignment="1" applyProtection="1">
      <alignment horizontal="center" vertical="center" wrapText="1"/>
      <protection hidden="1"/>
    </xf>
    <xf numFmtId="0" fontId="26" fillId="14" borderId="10" xfId="49" applyFont="1" applyFill="1" applyBorder="1" applyAlignment="1" applyProtection="1">
      <alignment horizontal="center" vertical="center" wrapText="1"/>
      <protection hidden="1"/>
    </xf>
    <xf numFmtId="0" fontId="27" fillId="0" borderId="0" xfId="49" applyFont="1" applyBorder="1" applyAlignment="1" applyProtection="1">
      <alignment horizontal="center"/>
      <protection hidden="1"/>
    </xf>
    <xf numFmtId="0" fontId="23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0" fillId="0" borderId="19" xfId="49" applyFont="1" applyBorder="1" applyAlignment="1" applyProtection="1">
      <alignment horizontal="right"/>
      <protection hidden="1"/>
    </xf>
    <xf numFmtId="0" fontId="26" fillId="14" borderId="17" xfId="49" applyFont="1" applyFill="1" applyBorder="1" applyAlignment="1" applyProtection="1">
      <alignment horizontal="center" vertical="center" wrapText="1"/>
      <protection hidden="1"/>
    </xf>
    <xf numFmtId="0" fontId="26" fillId="14" borderId="11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C67">
      <selection activeCell="M78" sqref="M78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7" width="14.7109375" style="1" customWidth="1"/>
    <col min="8" max="8" width="10.7109375" style="28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">
      <c r="A4" s="3" t="s">
        <v>60</v>
      </c>
      <c r="B4" s="4"/>
      <c r="C4" s="4"/>
      <c r="D4" s="5"/>
      <c r="E4" s="6"/>
      <c r="F4" s="7"/>
      <c r="G4" s="7"/>
      <c r="H4" s="27"/>
      <c r="I4" s="7"/>
      <c r="J4" s="7"/>
      <c r="K4" s="8"/>
      <c r="L4" s="8"/>
      <c r="M4" s="7"/>
      <c r="N4" s="7"/>
    </row>
    <row r="5" spans="1:14" ht="18">
      <c r="A5" s="3" t="s">
        <v>101</v>
      </c>
      <c r="B5" s="4"/>
      <c r="C5" s="4"/>
      <c r="D5" s="5"/>
      <c r="E5" s="6"/>
      <c r="F5" s="7"/>
      <c r="G5" s="7"/>
      <c r="H5" s="27"/>
      <c r="I5" s="7"/>
      <c r="J5" s="7"/>
      <c r="K5" s="8"/>
      <c r="L5" s="8"/>
      <c r="M5" s="7"/>
      <c r="N5" s="7"/>
    </row>
    <row r="6" spans="1:14" ht="13.5" thickBot="1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8" customHeight="1" thickTop="1">
      <c r="A7" s="47" t="s">
        <v>2</v>
      </c>
      <c r="B7" s="53" t="s">
        <v>1</v>
      </c>
      <c r="C7" s="31" t="s">
        <v>9</v>
      </c>
      <c r="D7" s="46" t="s">
        <v>10</v>
      </c>
      <c r="E7" s="46"/>
      <c r="F7" s="46" t="s">
        <v>87</v>
      </c>
      <c r="G7" s="46"/>
      <c r="H7" s="46"/>
      <c r="I7" s="43" t="s">
        <v>89</v>
      </c>
      <c r="J7" s="46" t="s">
        <v>98</v>
      </c>
      <c r="K7" s="46"/>
      <c r="L7" s="46"/>
      <c r="M7" s="43" t="s">
        <v>95</v>
      </c>
      <c r="N7" s="25" t="s">
        <v>96</v>
      </c>
    </row>
    <row r="8" spans="1:14" ht="18" customHeight="1">
      <c r="A8" s="48"/>
      <c r="B8" s="54"/>
      <c r="C8" s="32" t="s">
        <v>12</v>
      </c>
      <c r="D8" s="33" t="s">
        <v>8</v>
      </c>
      <c r="E8" s="33" t="s">
        <v>92</v>
      </c>
      <c r="F8" s="33" t="s">
        <v>90</v>
      </c>
      <c r="G8" s="33" t="s">
        <v>93</v>
      </c>
      <c r="H8" s="34" t="s">
        <v>88</v>
      </c>
      <c r="I8" s="44"/>
      <c r="J8" s="33" t="s">
        <v>90</v>
      </c>
      <c r="K8" s="33" t="s">
        <v>91</v>
      </c>
      <c r="L8" s="33" t="s">
        <v>94</v>
      </c>
      <c r="M8" s="44"/>
      <c r="N8" s="26" t="s">
        <v>97</v>
      </c>
    </row>
    <row r="9" spans="1:14" ht="15" customHeight="1">
      <c r="A9" s="20">
        <v>1</v>
      </c>
      <c r="B9" s="21">
        <v>0</v>
      </c>
      <c r="C9" s="22" t="s">
        <v>0</v>
      </c>
      <c r="D9" s="23">
        <f aca="true" t="shared" si="0" ref="D9:K9">SUM(D10:D11)</f>
        <v>10525000</v>
      </c>
      <c r="E9" s="23">
        <f t="shared" si="0"/>
        <v>12525000</v>
      </c>
      <c r="F9" s="23">
        <f t="shared" si="0"/>
        <v>1664705.14</v>
      </c>
      <c r="G9" s="23">
        <f t="shared" si="0"/>
        <v>6006242.920000001</v>
      </c>
      <c r="H9" s="35">
        <f>G9/G$83</f>
        <v>0.01998356897501438</v>
      </c>
      <c r="I9" s="30">
        <f>E9-G9</f>
        <v>6518757.079999999</v>
      </c>
      <c r="J9" s="23">
        <f t="shared" si="0"/>
        <v>1816361.47</v>
      </c>
      <c r="K9" s="23">
        <f t="shared" si="0"/>
        <v>5067066.74</v>
      </c>
      <c r="L9" s="35">
        <f>K9/K$83</f>
        <v>0.024341272557884507</v>
      </c>
      <c r="M9" s="30">
        <f>E9-K9</f>
        <v>7457933.26</v>
      </c>
      <c r="N9" s="24">
        <f>SUM(N10:N11)</f>
        <v>0</v>
      </c>
    </row>
    <row r="10" spans="1:14" ht="15" customHeight="1">
      <c r="A10" s="10">
        <v>1</v>
      </c>
      <c r="B10" s="11">
        <v>31</v>
      </c>
      <c r="C10" s="12" t="s">
        <v>13</v>
      </c>
      <c r="D10" s="13">
        <v>9624200</v>
      </c>
      <c r="E10" s="13">
        <v>11624200</v>
      </c>
      <c r="F10" s="14">
        <v>1523857.2</v>
      </c>
      <c r="G10" s="14">
        <v>5600482.98</v>
      </c>
      <c r="H10" s="36">
        <f>G10/G$83</f>
        <v>0.01863355169194923</v>
      </c>
      <c r="I10" s="14">
        <f>E10-G10</f>
        <v>6023717.02</v>
      </c>
      <c r="J10" s="14">
        <v>1675513.53</v>
      </c>
      <c r="K10" s="14">
        <v>4661306.8</v>
      </c>
      <c r="L10" s="36">
        <f>K10/K$83</f>
        <v>0.02239207516234934</v>
      </c>
      <c r="M10" s="14">
        <f>E10-K10</f>
        <v>6962893.2</v>
      </c>
      <c r="N10" s="15"/>
    </row>
    <row r="11" spans="1:14" ht="15" customHeight="1">
      <c r="A11" s="10">
        <v>1</v>
      </c>
      <c r="B11" s="11">
        <v>272</v>
      </c>
      <c r="C11" s="12" t="s">
        <v>28</v>
      </c>
      <c r="D11" s="13">
        <v>900800</v>
      </c>
      <c r="E11" s="13">
        <v>900800</v>
      </c>
      <c r="F11" s="14">
        <v>140847.94</v>
      </c>
      <c r="G11" s="14">
        <v>405759.94</v>
      </c>
      <c r="H11" s="36">
        <f>G11/G$83</f>
        <v>0.0013500172830651503</v>
      </c>
      <c r="I11" s="14">
        <f aca="true" t="shared" si="1" ref="I11:I75">E11-G11</f>
        <v>495040.06</v>
      </c>
      <c r="J11" s="14">
        <v>140847.94</v>
      </c>
      <c r="K11" s="14">
        <v>405759.94</v>
      </c>
      <c r="L11" s="36">
        <f aca="true" t="shared" si="2" ref="L11:L75">K11/K$83</f>
        <v>0.001949197395535166</v>
      </c>
      <c r="M11" s="14">
        <f aca="true" t="shared" si="3" ref="M11:M75">E11-K11</f>
        <v>495040.06</v>
      </c>
      <c r="N11" s="15"/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4" ref="D12:N12">SUM(D13:D13)</f>
        <v>8831600</v>
      </c>
      <c r="E12" s="23">
        <f t="shared" si="4"/>
        <v>9201600</v>
      </c>
      <c r="F12" s="23">
        <f t="shared" si="4"/>
        <v>1113595.8</v>
      </c>
      <c r="G12" s="23">
        <f t="shared" si="4"/>
        <v>5723205.81</v>
      </c>
      <c r="H12" s="35">
        <f aca="true" t="shared" si="5" ref="H12:H76">G12/G$83</f>
        <v>0.01904186686847125</v>
      </c>
      <c r="I12" s="30">
        <f t="shared" si="1"/>
        <v>3478394.1900000004</v>
      </c>
      <c r="J12" s="23">
        <f t="shared" si="4"/>
        <v>1095754.28</v>
      </c>
      <c r="K12" s="23">
        <f t="shared" si="4"/>
        <v>5657482.55</v>
      </c>
      <c r="L12" s="35">
        <f t="shared" si="2"/>
        <v>0.027177523369472226</v>
      </c>
      <c r="M12" s="30">
        <f t="shared" si="3"/>
        <v>3544117.45</v>
      </c>
      <c r="N12" s="24">
        <f t="shared" si="4"/>
        <v>0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8831600</v>
      </c>
      <c r="E13" s="13">
        <v>9201600</v>
      </c>
      <c r="F13" s="14">
        <v>1113595.8</v>
      </c>
      <c r="G13" s="14">
        <v>5723205.81</v>
      </c>
      <c r="H13" s="36">
        <f t="shared" si="5"/>
        <v>0.01904186686847125</v>
      </c>
      <c r="I13" s="14">
        <f t="shared" si="1"/>
        <v>3478394.1900000004</v>
      </c>
      <c r="J13" s="14">
        <v>1095754.28</v>
      </c>
      <c r="K13" s="14">
        <v>5657482.55</v>
      </c>
      <c r="L13" s="36">
        <f t="shared" si="2"/>
        <v>0.027177523369472226</v>
      </c>
      <c r="M13" s="14">
        <f t="shared" si="3"/>
        <v>3544117.45</v>
      </c>
      <c r="N13" s="15"/>
    </row>
    <row r="14" spans="1:14" ht="15" customHeight="1">
      <c r="A14" s="20">
        <v>4</v>
      </c>
      <c r="B14" s="21">
        <v>0</v>
      </c>
      <c r="C14" s="22" t="s">
        <v>14</v>
      </c>
      <c r="D14" s="23">
        <f aca="true" t="shared" si="6" ref="D14:K14">SUM(D15:D20)</f>
        <v>51779040</v>
      </c>
      <c r="E14" s="23">
        <f t="shared" si="6"/>
        <v>52157820.64</v>
      </c>
      <c r="F14" s="23">
        <f t="shared" si="6"/>
        <v>7447450.3100000005</v>
      </c>
      <c r="G14" s="23">
        <f t="shared" si="6"/>
        <v>27692169.480000004</v>
      </c>
      <c r="H14" s="35">
        <f t="shared" si="5"/>
        <v>0.0921355306873549</v>
      </c>
      <c r="I14" s="30">
        <f t="shared" si="1"/>
        <v>24465651.159999996</v>
      </c>
      <c r="J14" s="23">
        <f t="shared" si="6"/>
        <v>7712222.8</v>
      </c>
      <c r="K14" s="23">
        <f t="shared" si="6"/>
        <v>20944010.319999997</v>
      </c>
      <c r="L14" s="35">
        <f t="shared" si="2"/>
        <v>0.10061123916719238</v>
      </c>
      <c r="M14" s="30">
        <f t="shared" si="3"/>
        <v>31213810.320000004</v>
      </c>
      <c r="N14" s="24">
        <f>SUM(N15:N20)</f>
        <v>0</v>
      </c>
    </row>
    <row r="15" spans="1:14" ht="15" customHeight="1">
      <c r="A15" s="10">
        <v>4</v>
      </c>
      <c r="B15" s="11">
        <v>122</v>
      </c>
      <c r="C15" s="12" t="s">
        <v>15</v>
      </c>
      <c r="D15" s="13">
        <v>18831400</v>
      </c>
      <c r="E15" s="13">
        <v>19713409.84</v>
      </c>
      <c r="F15" s="14">
        <v>2556614.37</v>
      </c>
      <c r="G15" s="14">
        <v>10779068.49</v>
      </c>
      <c r="H15" s="36">
        <f t="shared" si="5"/>
        <v>0.035863394392366514</v>
      </c>
      <c r="I15" s="14">
        <f t="shared" si="1"/>
        <v>8934341.35</v>
      </c>
      <c r="J15" s="14">
        <v>3100381.19</v>
      </c>
      <c r="K15" s="14">
        <v>8609747.54</v>
      </c>
      <c r="L15" s="36">
        <f t="shared" si="2"/>
        <v>0.04135967064955525</v>
      </c>
      <c r="M15" s="14">
        <f t="shared" si="3"/>
        <v>11103662.3</v>
      </c>
      <c r="N15" s="15"/>
    </row>
    <row r="16" spans="1:14" ht="15" customHeight="1">
      <c r="A16" s="10">
        <v>4</v>
      </c>
      <c r="B16" s="11">
        <v>123</v>
      </c>
      <c r="C16" s="12" t="s">
        <v>16</v>
      </c>
      <c r="D16" s="13">
        <v>10673540</v>
      </c>
      <c r="E16" s="13">
        <v>10527890</v>
      </c>
      <c r="F16" s="14">
        <v>1377819.86</v>
      </c>
      <c r="G16" s="14">
        <v>5247173.45</v>
      </c>
      <c r="H16" s="36">
        <f t="shared" si="5"/>
        <v>0.017458043898420803</v>
      </c>
      <c r="I16" s="14">
        <f t="shared" si="1"/>
        <v>5280716.55</v>
      </c>
      <c r="J16" s="14">
        <v>1504083.52</v>
      </c>
      <c r="K16" s="14">
        <v>4415943.77</v>
      </c>
      <c r="L16" s="36">
        <f t="shared" si="2"/>
        <v>0.02121339552473746</v>
      </c>
      <c r="M16" s="14">
        <f t="shared" si="3"/>
        <v>6111946.23</v>
      </c>
      <c r="N16" s="15"/>
    </row>
    <row r="17" spans="1:14" ht="15" customHeight="1">
      <c r="A17" s="10">
        <v>4</v>
      </c>
      <c r="B17" s="11">
        <v>126</v>
      </c>
      <c r="C17" s="12" t="s">
        <v>17</v>
      </c>
      <c r="D17" s="13">
        <v>2144000</v>
      </c>
      <c r="E17" s="13">
        <v>2924000</v>
      </c>
      <c r="F17" s="14">
        <v>169406.89</v>
      </c>
      <c r="G17" s="14">
        <v>1284351.47</v>
      </c>
      <c r="H17" s="36">
        <f t="shared" si="5"/>
        <v>0.004273208148715055</v>
      </c>
      <c r="I17" s="14">
        <f t="shared" si="1"/>
        <v>1639648.53</v>
      </c>
      <c r="J17" s="14">
        <v>328725.98</v>
      </c>
      <c r="K17" s="14">
        <v>879310.65</v>
      </c>
      <c r="L17" s="36">
        <f t="shared" si="2"/>
        <v>0.004224049394443261</v>
      </c>
      <c r="M17" s="14">
        <f t="shared" si="3"/>
        <v>2044689.35</v>
      </c>
      <c r="N17" s="15"/>
    </row>
    <row r="18" spans="1:14" ht="15" customHeight="1">
      <c r="A18" s="10">
        <v>4</v>
      </c>
      <c r="B18" s="11">
        <v>128</v>
      </c>
      <c r="C18" s="12" t="s">
        <v>18</v>
      </c>
      <c r="D18" s="13">
        <v>16260800</v>
      </c>
      <c r="E18" s="13">
        <v>16573220.8</v>
      </c>
      <c r="F18" s="14">
        <v>3207363.43</v>
      </c>
      <c r="G18" s="14">
        <v>9998096.15</v>
      </c>
      <c r="H18" s="36">
        <f t="shared" si="5"/>
        <v>0.03326499555438405</v>
      </c>
      <c r="I18" s="14">
        <f t="shared" si="1"/>
        <v>6575124.65</v>
      </c>
      <c r="J18" s="14">
        <v>2646089.17</v>
      </c>
      <c r="K18" s="14">
        <v>6661990.27</v>
      </c>
      <c r="L18" s="36">
        <f t="shared" si="2"/>
        <v>0.03200299685416115</v>
      </c>
      <c r="M18" s="14">
        <f t="shared" si="3"/>
        <v>9911230.530000001</v>
      </c>
      <c r="N18" s="15"/>
    </row>
    <row r="19" spans="1:14" ht="15" customHeight="1">
      <c r="A19" s="10">
        <v>4</v>
      </c>
      <c r="B19" s="11">
        <v>129</v>
      </c>
      <c r="C19" s="12" t="s">
        <v>19</v>
      </c>
      <c r="D19" s="13">
        <v>2900000</v>
      </c>
      <c r="E19" s="13">
        <v>1619000</v>
      </c>
      <c r="F19" s="14">
        <v>0</v>
      </c>
      <c r="G19" s="14">
        <v>0</v>
      </c>
      <c r="H19" s="36">
        <f t="shared" si="5"/>
        <v>0</v>
      </c>
      <c r="I19" s="14">
        <f t="shared" si="1"/>
        <v>1619000</v>
      </c>
      <c r="J19" s="14">
        <v>0</v>
      </c>
      <c r="K19" s="14">
        <v>0</v>
      </c>
      <c r="L19" s="36">
        <f t="shared" si="2"/>
        <v>0</v>
      </c>
      <c r="M19" s="14">
        <f t="shared" si="3"/>
        <v>1619000</v>
      </c>
      <c r="N19" s="15"/>
    </row>
    <row r="20" spans="1:14" ht="15" customHeight="1">
      <c r="A20" s="10">
        <v>4</v>
      </c>
      <c r="B20" s="11">
        <v>131</v>
      </c>
      <c r="C20" s="12" t="s">
        <v>20</v>
      </c>
      <c r="D20" s="13">
        <v>969300</v>
      </c>
      <c r="E20" s="13">
        <v>800300</v>
      </c>
      <c r="F20" s="14">
        <v>136245.76</v>
      </c>
      <c r="G20" s="14">
        <v>383479.92</v>
      </c>
      <c r="H20" s="36">
        <f t="shared" si="5"/>
        <v>0.001275888693468461</v>
      </c>
      <c r="I20" s="14">
        <f t="shared" si="1"/>
        <v>416820.08</v>
      </c>
      <c r="J20" s="14">
        <v>132942.94</v>
      </c>
      <c r="K20" s="14">
        <v>377018.09</v>
      </c>
      <c r="L20" s="36">
        <f t="shared" si="2"/>
        <v>0.0018111267442952668</v>
      </c>
      <c r="M20" s="14">
        <f t="shared" si="3"/>
        <v>423281.91</v>
      </c>
      <c r="N20" s="15"/>
    </row>
    <row r="21" spans="1:14" ht="15" customHeight="1">
      <c r="A21" s="20">
        <v>6</v>
      </c>
      <c r="B21" s="21">
        <v>0</v>
      </c>
      <c r="C21" s="22" t="s">
        <v>21</v>
      </c>
      <c r="D21" s="23">
        <f aca="true" t="shared" si="7" ref="D21:K21">SUM(D22:D23)</f>
        <v>8975800</v>
      </c>
      <c r="E21" s="23">
        <f t="shared" si="7"/>
        <v>11683509.520000001</v>
      </c>
      <c r="F21" s="23">
        <f t="shared" si="7"/>
        <v>1685637.19</v>
      </c>
      <c r="G21" s="23">
        <f t="shared" si="7"/>
        <v>5153787.56</v>
      </c>
      <c r="H21" s="35">
        <f t="shared" si="5"/>
        <v>0.017147336622846922</v>
      </c>
      <c r="I21" s="30">
        <f t="shared" si="1"/>
        <v>6529721.960000002</v>
      </c>
      <c r="J21" s="23">
        <f t="shared" si="7"/>
        <v>1670019.9100000001</v>
      </c>
      <c r="K21" s="23">
        <f t="shared" si="7"/>
        <v>4963477.64</v>
      </c>
      <c r="L21" s="35">
        <f t="shared" si="2"/>
        <v>0.02384364924907331</v>
      </c>
      <c r="M21" s="30">
        <f t="shared" si="3"/>
        <v>6720031.880000002</v>
      </c>
      <c r="N21" s="24">
        <f>SUM(N22:N23)</f>
        <v>0</v>
      </c>
    </row>
    <row r="22" spans="1:14" ht="15" customHeight="1">
      <c r="A22" s="10">
        <v>6</v>
      </c>
      <c r="B22" s="11">
        <v>181</v>
      </c>
      <c r="C22" s="12" t="s">
        <v>22</v>
      </c>
      <c r="D22" s="13">
        <v>7833700</v>
      </c>
      <c r="E22" s="13">
        <v>8996422.8</v>
      </c>
      <c r="F22" s="14">
        <v>1451973.95</v>
      </c>
      <c r="G22" s="14">
        <v>4371177.84</v>
      </c>
      <c r="H22" s="36">
        <f t="shared" si="5"/>
        <v>0.014543490003846589</v>
      </c>
      <c r="I22" s="14">
        <f t="shared" si="1"/>
        <v>4625244.960000001</v>
      </c>
      <c r="J22" s="14">
        <v>1428817.78</v>
      </c>
      <c r="K22" s="14">
        <v>4195271.43</v>
      </c>
      <c r="L22" s="36">
        <f t="shared" si="2"/>
        <v>0.02015332549812357</v>
      </c>
      <c r="M22" s="14">
        <f t="shared" si="3"/>
        <v>4801151.370000001</v>
      </c>
      <c r="N22" s="15"/>
    </row>
    <row r="23" spans="1:14" ht="15" customHeight="1">
      <c r="A23" s="10">
        <v>6</v>
      </c>
      <c r="B23" s="11">
        <v>182</v>
      </c>
      <c r="C23" s="12" t="s">
        <v>23</v>
      </c>
      <c r="D23" s="13">
        <v>1142100</v>
      </c>
      <c r="E23" s="13">
        <v>2687086.72</v>
      </c>
      <c r="F23" s="14">
        <v>233663.24</v>
      </c>
      <c r="G23" s="14">
        <v>782609.72</v>
      </c>
      <c r="H23" s="36">
        <f t="shared" si="5"/>
        <v>0.002603846619000333</v>
      </c>
      <c r="I23" s="14">
        <f t="shared" si="1"/>
        <v>1904477.0000000002</v>
      </c>
      <c r="J23" s="14">
        <v>241202.13</v>
      </c>
      <c r="K23" s="14">
        <v>768206.21</v>
      </c>
      <c r="L23" s="36">
        <f t="shared" si="2"/>
        <v>0.003690323750949738</v>
      </c>
      <c r="M23" s="14">
        <f t="shared" si="3"/>
        <v>1918880.5100000002</v>
      </c>
      <c r="N23" s="15"/>
    </row>
    <row r="24" spans="1:14" ht="15" customHeight="1">
      <c r="A24" s="20">
        <v>8</v>
      </c>
      <c r="B24" s="21">
        <v>0</v>
      </c>
      <c r="C24" s="22" t="s">
        <v>24</v>
      </c>
      <c r="D24" s="23">
        <f aca="true" t="shared" si="8" ref="D24:K24">SUM(D25:D30)</f>
        <v>16416150</v>
      </c>
      <c r="E24" s="23">
        <f t="shared" si="8"/>
        <v>16722766.48</v>
      </c>
      <c r="F24" s="23">
        <f t="shared" si="8"/>
        <v>1482852.2</v>
      </c>
      <c r="G24" s="23">
        <f t="shared" si="8"/>
        <v>10358617.379999999</v>
      </c>
      <c r="H24" s="35">
        <f t="shared" si="5"/>
        <v>0.034464497632908375</v>
      </c>
      <c r="I24" s="30">
        <f t="shared" si="1"/>
        <v>6364149.1000000015</v>
      </c>
      <c r="J24" s="23">
        <f t="shared" si="8"/>
        <v>2319030.65</v>
      </c>
      <c r="K24" s="23">
        <f t="shared" si="8"/>
        <v>7021870.41</v>
      </c>
      <c r="L24" s="35">
        <f t="shared" si="2"/>
        <v>0.033731795984979315</v>
      </c>
      <c r="M24" s="30">
        <f t="shared" si="3"/>
        <v>9700896.07</v>
      </c>
      <c r="N24" s="24">
        <f>SUM(N25:N30)</f>
        <v>0</v>
      </c>
    </row>
    <row r="25" spans="1:14" ht="15" customHeight="1">
      <c r="A25" s="10">
        <v>8</v>
      </c>
      <c r="B25" s="11">
        <v>241</v>
      </c>
      <c r="C25" s="12" t="s">
        <v>25</v>
      </c>
      <c r="D25" s="13">
        <v>868600</v>
      </c>
      <c r="E25" s="13">
        <v>1152699.37</v>
      </c>
      <c r="F25" s="14">
        <v>110757.56</v>
      </c>
      <c r="G25" s="14">
        <v>458927.34</v>
      </c>
      <c r="H25" s="36">
        <f t="shared" si="5"/>
        <v>0.0015269122936855631</v>
      </c>
      <c r="I25" s="14">
        <f t="shared" si="1"/>
        <v>693772.03</v>
      </c>
      <c r="J25" s="14">
        <v>157426.19</v>
      </c>
      <c r="K25" s="14">
        <v>371981.14</v>
      </c>
      <c r="L25" s="36">
        <f t="shared" si="2"/>
        <v>0.0017869301471116197</v>
      </c>
      <c r="M25" s="14">
        <f t="shared" si="3"/>
        <v>780718.2300000001</v>
      </c>
      <c r="N25" s="15"/>
    </row>
    <row r="26" spans="1:14" ht="15" customHeight="1">
      <c r="A26" s="10">
        <v>8</v>
      </c>
      <c r="B26" s="11">
        <v>242</v>
      </c>
      <c r="C26" s="12" t="s">
        <v>65</v>
      </c>
      <c r="D26" s="13">
        <v>113100</v>
      </c>
      <c r="E26" s="13">
        <v>113100</v>
      </c>
      <c r="F26" s="14">
        <v>0</v>
      </c>
      <c r="G26" s="14">
        <v>106020</v>
      </c>
      <c r="H26" s="36">
        <f t="shared" si="5"/>
        <v>0.00035274263977505327</v>
      </c>
      <c r="I26" s="14">
        <f t="shared" si="1"/>
        <v>7080</v>
      </c>
      <c r="J26" s="14">
        <v>17670</v>
      </c>
      <c r="K26" s="14">
        <v>61845</v>
      </c>
      <c r="L26" s="36">
        <f t="shared" si="2"/>
        <v>0.0002970921992123528</v>
      </c>
      <c r="M26" s="14">
        <f t="shared" si="3"/>
        <v>51255</v>
      </c>
      <c r="N26" s="15"/>
    </row>
    <row r="27" spans="1:14" ht="15" customHeight="1">
      <c r="A27" s="10">
        <v>8</v>
      </c>
      <c r="B27" s="11">
        <v>243</v>
      </c>
      <c r="C27" s="12" t="s">
        <v>59</v>
      </c>
      <c r="D27" s="13">
        <v>3334401</v>
      </c>
      <c r="E27" s="13">
        <v>3376979.74</v>
      </c>
      <c r="F27" s="14">
        <v>99114.21</v>
      </c>
      <c r="G27" s="14">
        <v>2702958.53</v>
      </c>
      <c r="H27" s="36">
        <f t="shared" si="5"/>
        <v>0.008993102500232952</v>
      </c>
      <c r="I27" s="14">
        <f t="shared" si="1"/>
        <v>674021.2100000004</v>
      </c>
      <c r="J27" s="14">
        <v>454423.93</v>
      </c>
      <c r="K27" s="14">
        <v>1458356.14</v>
      </c>
      <c r="L27" s="36">
        <f t="shared" si="2"/>
        <v>0.0070056792443598985</v>
      </c>
      <c r="M27" s="14">
        <f t="shared" si="3"/>
        <v>1918623.6000000003</v>
      </c>
      <c r="N27" s="15"/>
    </row>
    <row r="28" spans="1:14" ht="15" customHeight="1">
      <c r="A28" s="10">
        <v>8</v>
      </c>
      <c r="B28" s="11">
        <v>244</v>
      </c>
      <c r="C28" s="12" t="s">
        <v>26</v>
      </c>
      <c r="D28" s="13">
        <v>11185349</v>
      </c>
      <c r="E28" s="13">
        <v>10835287.37</v>
      </c>
      <c r="F28" s="14">
        <v>1234558.24</v>
      </c>
      <c r="G28" s="14">
        <v>6312402.81</v>
      </c>
      <c r="H28" s="36">
        <f t="shared" si="5"/>
        <v>0.021002203645754235</v>
      </c>
      <c r="I28" s="14">
        <f t="shared" si="1"/>
        <v>4522884.56</v>
      </c>
      <c r="J28" s="14">
        <v>1596723.46</v>
      </c>
      <c r="K28" s="14">
        <v>4774704.79</v>
      </c>
      <c r="L28" s="36">
        <f t="shared" si="2"/>
        <v>0.02293681860539826</v>
      </c>
      <c r="M28" s="14">
        <f t="shared" si="3"/>
        <v>6060582.579999999</v>
      </c>
      <c r="N28" s="15"/>
    </row>
    <row r="29" spans="1:14" ht="15" customHeight="1">
      <c r="A29" s="10">
        <v>8</v>
      </c>
      <c r="B29" s="11">
        <v>306</v>
      </c>
      <c r="C29" s="12" t="s">
        <v>34</v>
      </c>
      <c r="D29" s="13">
        <v>914700</v>
      </c>
      <c r="E29" s="13">
        <v>1244700</v>
      </c>
      <c r="F29" s="14">
        <v>38422.19</v>
      </c>
      <c r="G29" s="14">
        <v>778308.7</v>
      </c>
      <c r="H29" s="36">
        <f t="shared" si="5"/>
        <v>0.0025895365534605733</v>
      </c>
      <c r="I29" s="14">
        <f t="shared" si="1"/>
        <v>466391.30000000005</v>
      </c>
      <c r="J29" s="14">
        <v>92787.07</v>
      </c>
      <c r="K29" s="14">
        <v>354983.34</v>
      </c>
      <c r="L29" s="36">
        <f t="shared" si="2"/>
        <v>0.0017052757888971848</v>
      </c>
      <c r="M29" s="14">
        <f t="shared" si="3"/>
        <v>889716.6599999999</v>
      </c>
      <c r="N29" s="15"/>
    </row>
    <row r="30" spans="1:14" ht="15" customHeight="1">
      <c r="A30" s="10">
        <v>8</v>
      </c>
      <c r="B30" s="11">
        <v>333</v>
      </c>
      <c r="C30" s="12" t="s">
        <v>84</v>
      </c>
      <c r="D30" s="13">
        <v>0</v>
      </c>
      <c r="E30" s="13">
        <v>0</v>
      </c>
      <c r="F30" s="14">
        <v>0</v>
      </c>
      <c r="G30" s="14">
        <v>0</v>
      </c>
      <c r="H30" s="36">
        <f t="shared" si="5"/>
        <v>0</v>
      </c>
      <c r="I30" s="14">
        <f t="shared" si="1"/>
        <v>0</v>
      </c>
      <c r="J30" s="14">
        <v>0</v>
      </c>
      <c r="K30" s="14">
        <v>0</v>
      </c>
      <c r="L30" s="36">
        <f t="shared" si="2"/>
        <v>0</v>
      </c>
      <c r="M30" s="14">
        <f t="shared" si="3"/>
        <v>0</v>
      </c>
      <c r="N30" s="15"/>
    </row>
    <row r="31" spans="1:14" ht="15" customHeight="1">
      <c r="A31" s="20">
        <v>9</v>
      </c>
      <c r="B31" s="21">
        <v>0</v>
      </c>
      <c r="C31" s="22" t="s">
        <v>27</v>
      </c>
      <c r="D31" s="23">
        <f aca="true" t="shared" si="9" ref="D31:N31">SUM(D32)</f>
        <v>2789200</v>
      </c>
      <c r="E31" s="23">
        <f t="shared" si="9"/>
        <v>2789200</v>
      </c>
      <c r="F31" s="23">
        <f t="shared" si="9"/>
        <v>404335.89</v>
      </c>
      <c r="G31" s="23">
        <f t="shared" si="9"/>
        <v>1232418.69</v>
      </c>
      <c r="H31" s="35">
        <f t="shared" si="5"/>
        <v>0.004100420883028797</v>
      </c>
      <c r="I31" s="30">
        <f t="shared" si="1"/>
        <v>1556781.31</v>
      </c>
      <c r="J31" s="23">
        <f t="shared" si="9"/>
        <v>404335.89</v>
      </c>
      <c r="K31" s="23">
        <f t="shared" si="9"/>
        <v>1232418.69</v>
      </c>
      <c r="L31" s="35">
        <f t="shared" si="2"/>
        <v>0.00592031658117078</v>
      </c>
      <c r="M31" s="30">
        <f t="shared" si="3"/>
        <v>1556781.31</v>
      </c>
      <c r="N31" s="24">
        <f t="shared" si="9"/>
        <v>0</v>
      </c>
    </row>
    <row r="32" spans="1:14" ht="15" customHeight="1">
      <c r="A32" s="10">
        <v>9</v>
      </c>
      <c r="B32" s="11">
        <v>272</v>
      </c>
      <c r="C32" s="12" t="s">
        <v>28</v>
      </c>
      <c r="D32" s="13">
        <v>2789200</v>
      </c>
      <c r="E32" s="13">
        <v>2789200</v>
      </c>
      <c r="F32" s="14">
        <v>404335.89</v>
      </c>
      <c r="G32" s="14">
        <v>1232418.69</v>
      </c>
      <c r="H32" s="36">
        <f t="shared" si="5"/>
        <v>0.004100420883028797</v>
      </c>
      <c r="I32" s="14">
        <f t="shared" si="1"/>
        <v>1556781.31</v>
      </c>
      <c r="J32" s="14">
        <v>404335.89</v>
      </c>
      <c r="K32" s="14">
        <v>1232418.69</v>
      </c>
      <c r="L32" s="36">
        <f t="shared" si="2"/>
        <v>0.00592031658117078</v>
      </c>
      <c r="M32" s="14">
        <f t="shared" si="3"/>
        <v>1556781.31</v>
      </c>
      <c r="N32" s="15"/>
    </row>
    <row r="33" spans="1:14" ht="15" customHeight="1">
      <c r="A33" s="20">
        <v>10</v>
      </c>
      <c r="B33" s="21">
        <v>0</v>
      </c>
      <c r="C33" s="22" t="s">
        <v>29</v>
      </c>
      <c r="D33" s="23">
        <f>SUM(D34:D38)</f>
        <v>101170000</v>
      </c>
      <c r="E33" s="23">
        <f>SUM(E34:E38)</f>
        <v>111097686.92</v>
      </c>
      <c r="F33" s="23">
        <f>SUM(F34:F38)</f>
        <v>22112863.57</v>
      </c>
      <c r="G33" s="23">
        <f>SUM(G34:G38)</f>
        <v>81547144.44</v>
      </c>
      <c r="H33" s="35">
        <f t="shared" si="5"/>
        <v>0.2713181946414182</v>
      </c>
      <c r="I33" s="30">
        <f t="shared" si="1"/>
        <v>29550542.480000004</v>
      </c>
      <c r="J33" s="23">
        <f>SUM(J34:J38)</f>
        <v>18687026.830000002</v>
      </c>
      <c r="K33" s="23">
        <f>SUM(K34:K38)</f>
        <v>55641354.25000001</v>
      </c>
      <c r="L33" s="35">
        <f t="shared" si="2"/>
        <v>0.2672910065694251</v>
      </c>
      <c r="M33" s="30">
        <f t="shared" si="3"/>
        <v>55456332.669999994</v>
      </c>
      <c r="N33" s="24">
        <f>SUM(N34:N37)</f>
        <v>0</v>
      </c>
    </row>
    <row r="34" spans="1:14" ht="15" customHeight="1">
      <c r="A34" s="10">
        <v>10</v>
      </c>
      <c r="B34" s="11">
        <v>301</v>
      </c>
      <c r="C34" s="12" t="s">
        <v>30</v>
      </c>
      <c r="D34" s="13">
        <v>59053310</v>
      </c>
      <c r="E34" s="13">
        <v>59347860.8</v>
      </c>
      <c r="F34" s="14">
        <v>9480409.19</v>
      </c>
      <c r="G34" s="14">
        <v>33365679.44</v>
      </c>
      <c r="H34" s="36">
        <f t="shared" si="5"/>
        <v>0.1110120528537429</v>
      </c>
      <c r="I34" s="14">
        <f t="shared" si="1"/>
        <v>25982181.359999996</v>
      </c>
      <c r="J34" s="14">
        <v>10341377.91</v>
      </c>
      <c r="K34" s="14">
        <v>28283450.25</v>
      </c>
      <c r="L34" s="36">
        <f t="shared" si="2"/>
        <v>0.13586858171373062</v>
      </c>
      <c r="M34" s="14">
        <f t="shared" si="3"/>
        <v>31064410.549999997</v>
      </c>
      <c r="N34" s="15"/>
    </row>
    <row r="35" spans="1:14" ht="15" customHeight="1">
      <c r="A35" s="10">
        <v>10</v>
      </c>
      <c r="B35" s="11">
        <v>302</v>
      </c>
      <c r="C35" s="12" t="s">
        <v>31</v>
      </c>
      <c r="D35" s="13">
        <v>37790400</v>
      </c>
      <c r="E35" s="13">
        <v>46984133.67</v>
      </c>
      <c r="F35" s="14">
        <v>11808789.22</v>
      </c>
      <c r="G35" s="14">
        <v>46110911.78</v>
      </c>
      <c r="H35" s="36">
        <f t="shared" si="5"/>
        <v>0.15341713585843994</v>
      </c>
      <c r="I35" s="14">
        <f t="shared" si="1"/>
        <v>873221.8900000006</v>
      </c>
      <c r="J35" s="14">
        <v>7712404.87</v>
      </c>
      <c r="K35" s="14">
        <v>25619257.26</v>
      </c>
      <c r="L35" s="36">
        <f t="shared" si="2"/>
        <v>0.12307028024190213</v>
      </c>
      <c r="M35" s="14">
        <f t="shared" si="3"/>
        <v>21364876.41</v>
      </c>
      <c r="N35" s="15"/>
    </row>
    <row r="36" spans="1:14" ht="15" customHeight="1">
      <c r="A36" s="10">
        <v>10</v>
      </c>
      <c r="B36" s="11">
        <v>304</v>
      </c>
      <c r="C36" s="12" t="s">
        <v>32</v>
      </c>
      <c r="D36" s="13">
        <v>2079930</v>
      </c>
      <c r="E36" s="13">
        <v>2079930</v>
      </c>
      <c r="F36" s="14">
        <v>310762.31</v>
      </c>
      <c r="G36" s="14">
        <v>922839.31</v>
      </c>
      <c r="H36" s="36">
        <f t="shared" si="5"/>
        <v>0.00307040911429531</v>
      </c>
      <c r="I36" s="14">
        <f t="shared" si="1"/>
        <v>1157090.69</v>
      </c>
      <c r="J36" s="14">
        <v>345855.48</v>
      </c>
      <c r="K36" s="14">
        <v>891622.33</v>
      </c>
      <c r="L36" s="36">
        <f t="shared" si="2"/>
        <v>0.004283192479368456</v>
      </c>
      <c r="M36" s="14">
        <f t="shared" si="3"/>
        <v>1188307.67</v>
      </c>
      <c r="N36" s="15"/>
    </row>
    <row r="37" spans="1:14" ht="15" customHeight="1">
      <c r="A37" s="10">
        <v>10</v>
      </c>
      <c r="B37" s="11">
        <v>305</v>
      </c>
      <c r="C37" s="12" t="s">
        <v>33</v>
      </c>
      <c r="D37" s="13">
        <v>1806360</v>
      </c>
      <c r="E37" s="13">
        <v>2245762.45</v>
      </c>
      <c r="F37" s="14">
        <v>387121.55</v>
      </c>
      <c r="G37" s="14">
        <v>862643.21</v>
      </c>
      <c r="H37" s="36">
        <f t="shared" si="5"/>
        <v>0.002870128684016465</v>
      </c>
      <c r="I37" s="14">
        <f t="shared" si="1"/>
        <v>1383119.2400000002</v>
      </c>
      <c r="J37" s="14">
        <v>213572.43</v>
      </c>
      <c r="K37" s="14">
        <v>660412.27</v>
      </c>
      <c r="L37" s="36">
        <f t="shared" si="2"/>
        <v>0.0031725011509600156</v>
      </c>
      <c r="M37" s="14">
        <f t="shared" si="3"/>
        <v>1585350.1800000002</v>
      </c>
      <c r="N37" s="15"/>
    </row>
    <row r="38" spans="1:14" ht="15" customHeight="1">
      <c r="A38" s="10">
        <v>10</v>
      </c>
      <c r="B38" s="11">
        <v>306</v>
      </c>
      <c r="C38" s="12" t="s">
        <v>34</v>
      </c>
      <c r="D38" s="13">
        <v>440000</v>
      </c>
      <c r="E38" s="13">
        <v>440000</v>
      </c>
      <c r="F38" s="14">
        <v>125781.3</v>
      </c>
      <c r="G38" s="14">
        <v>285070.7</v>
      </c>
      <c r="H38" s="36">
        <f t="shared" si="5"/>
        <v>0.0009484681309236208</v>
      </c>
      <c r="I38" s="14">
        <f t="shared" si="1"/>
        <v>154929.3</v>
      </c>
      <c r="J38" s="14">
        <v>73816.14</v>
      </c>
      <c r="K38" s="14">
        <v>186612.14</v>
      </c>
      <c r="L38" s="36">
        <f t="shared" si="2"/>
        <v>0.0008964509834638772</v>
      </c>
      <c r="M38" s="14">
        <f t="shared" si="3"/>
        <v>253387.86</v>
      </c>
      <c r="N38" s="15"/>
    </row>
    <row r="39" spans="1:14" ht="15" customHeight="1">
      <c r="A39" s="20">
        <v>11</v>
      </c>
      <c r="B39" s="21">
        <v>0</v>
      </c>
      <c r="C39" s="22" t="s">
        <v>61</v>
      </c>
      <c r="D39" s="23">
        <f aca="true" t="shared" si="10" ref="D39:N39">SUM(D40)</f>
        <v>1203300</v>
      </c>
      <c r="E39" s="23">
        <f t="shared" si="10"/>
        <v>1466300</v>
      </c>
      <c r="F39" s="23">
        <f t="shared" si="10"/>
        <v>83121.48</v>
      </c>
      <c r="G39" s="23">
        <f t="shared" si="10"/>
        <v>1070515</v>
      </c>
      <c r="H39" s="35">
        <f t="shared" si="5"/>
        <v>0.003561745774559434</v>
      </c>
      <c r="I39" s="30">
        <f t="shared" si="1"/>
        <v>395785</v>
      </c>
      <c r="J39" s="23">
        <f t="shared" si="10"/>
        <v>250687.23</v>
      </c>
      <c r="K39" s="23">
        <f t="shared" si="10"/>
        <v>668003.46</v>
      </c>
      <c r="L39" s="35">
        <f t="shared" si="2"/>
        <v>0.00320896785532963</v>
      </c>
      <c r="M39" s="30">
        <f t="shared" si="3"/>
        <v>798296.54</v>
      </c>
      <c r="N39" s="24">
        <f t="shared" si="10"/>
        <v>0</v>
      </c>
    </row>
    <row r="40" spans="1:14" ht="15" customHeight="1">
      <c r="A40" s="10">
        <v>11</v>
      </c>
      <c r="B40" s="11">
        <v>333</v>
      </c>
      <c r="C40" s="12" t="s">
        <v>84</v>
      </c>
      <c r="D40" s="13">
        <v>1203300</v>
      </c>
      <c r="E40" s="13">
        <v>1466300</v>
      </c>
      <c r="F40" s="14">
        <v>83121.48</v>
      </c>
      <c r="G40" s="14">
        <v>1070515</v>
      </c>
      <c r="H40" s="36">
        <f t="shared" si="5"/>
        <v>0.003561745774559434</v>
      </c>
      <c r="I40" s="14">
        <f t="shared" si="1"/>
        <v>395785</v>
      </c>
      <c r="J40" s="14">
        <v>250687.23</v>
      </c>
      <c r="K40" s="14">
        <v>668003.46</v>
      </c>
      <c r="L40" s="36">
        <f t="shared" si="2"/>
        <v>0.00320896785532963</v>
      </c>
      <c r="M40" s="14">
        <f t="shared" si="3"/>
        <v>798296.54</v>
      </c>
      <c r="N40" s="15"/>
    </row>
    <row r="41" spans="1:14" ht="15" customHeight="1">
      <c r="A41" s="20">
        <v>12</v>
      </c>
      <c r="B41" s="21">
        <v>0</v>
      </c>
      <c r="C41" s="22" t="s">
        <v>35</v>
      </c>
      <c r="D41" s="23">
        <f aca="true" t="shared" si="11" ref="D41:K41">SUM(D42:D47)</f>
        <v>133094206</v>
      </c>
      <c r="E41" s="23">
        <f t="shared" si="11"/>
        <v>136610249.47</v>
      </c>
      <c r="F41" s="23">
        <f t="shared" si="11"/>
        <v>19955884.360000003</v>
      </c>
      <c r="G41" s="23">
        <f t="shared" si="11"/>
        <v>72696020.92999999</v>
      </c>
      <c r="H41" s="35">
        <f t="shared" si="5"/>
        <v>0.2418693295981015</v>
      </c>
      <c r="I41" s="30">
        <f t="shared" si="1"/>
        <v>63914228.54000001</v>
      </c>
      <c r="J41" s="23">
        <f t="shared" si="11"/>
        <v>19717339.55</v>
      </c>
      <c r="K41" s="23">
        <f t="shared" si="11"/>
        <v>57153104.53</v>
      </c>
      <c r="L41" s="35">
        <f t="shared" si="2"/>
        <v>0.27455318160936515</v>
      </c>
      <c r="M41" s="30">
        <f t="shared" si="3"/>
        <v>79457144.94</v>
      </c>
      <c r="N41" s="24">
        <f>SUM(N42:N47)</f>
        <v>0</v>
      </c>
    </row>
    <row r="42" spans="1:14" ht="15" customHeight="1">
      <c r="A42" s="10">
        <v>12</v>
      </c>
      <c r="B42" s="11">
        <v>361</v>
      </c>
      <c r="C42" s="12" t="s">
        <v>36</v>
      </c>
      <c r="D42" s="13">
        <v>84301320</v>
      </c>
      <c r="E42" s="13">
        <v>84513509.8</v>
      </c>
      <c r="F42" s="14">
        <v>11434692.97</v>
      </c>
      <c r="G42" s="14">
        <v>42783307.93</v>
      </c>
      <c r="H42" s="36">
        <f t="shared" si="5"/>
        <v>0.1423457553059533</v>
      </c>
      <c r="I42" s="14">
        <f t="shared" si="1"/>
        <v>41730201.87</v>
      </c>
      <c r="J42" s="14">
        <v>11482190.28</v>
      </c>
      <c r="K42" s="14">
        <v>34005181.79</v>
      </c>
      <c r="L42" s="36">
        <f t="shared" si="2"/>
        <v>0.16335474561576446</v>
      </c>
      <c r="M42" s="14">
        <f t="shared" si="3"/>
        <v>50508328.01</v>
      </c>
      <c r="N42" s="15"/>
    </row>
    <row r="43" spans="1:14" ht="15" customHeight="1">
      <c r="A43" s="10">
        <v>12</v>
      </c>
      <c r="B43" s="11">
        <v>362</v>
      </c>
      <c r="C43" s="12" t="s">
        <v>37</v>
      </c>
      <c r="D43" s="13">
        <v>522300</v>
      </c>
      <c r="E43" s="13">
        <v>677249.87</v>
      </c>
      <c r="F43" s="14">
        <v>80230.41</v>
      </c>
      <c r="G43" s="14">
        <v>484685.43</v>
      </c>
      <c r="H43" s="36">
        <f t="shared" si="5"/>
        <v>0.0016126128847265308</v>
      </c>
      <c r="I43" s="14">
        <f t="shared" si="1"/>
        <v>192564.44</v>
      </c>
      <c r="J43" s="14">
        <v>154536.48</v>
      </c>
      <c r="K43" s="14">
        <v>314218.71</v>
      </c>
      <c r="L43" s="36">
        <f t="shared" si="2"/>
        <v>0.0015094498761026524</v>
      </c>
      <c r="M43" s="14">
        <f t="shared" si="3"/>
        <v>363031.16</v>
      </c>
      <c r="N43" s="15"/>
    </row>
    <row r="44" spans="1:14" ht="15" customHeight="1">
      <c r="A44" s="10">
        <v>12</v>
      </c>
      <c r="B44" s="11">
        <v>363</v>
      </c>
      <c r="C44" s="12" t="s">
        <v>66</v>
      </c>
      <c r="D44" s="13">
        <v>420000</v>
      </c>
      <c r="E44" s="13">
        <v>220000</v>
      </c>
      <c r="F44" s="14">
        <v>45842.91</v>
      </c>
      <c r="G44" s="14">
        <v>127616.65</v>
      </c>
      <c r="H44" s="36">
        <f t="shared" si="5"/>
        <v>0.0004245975664992365</v>
      </c>
      <c r="I44" s="14">
        <f t="shared" si="1"/>
        <v>92383.35</v>
      </c>
      <c r="J44" s="14">
        <v>20733.95</v>
      </c>
      <c r="K44" s="14">
        <v>61155.79</v>
      </c>
      <c r="L44" s="36">
        <f t="shared" si="2"/>
        <v>0.00029378135897273534</v>
      </c>
      <c r="M44" s="14">
        <f t="shared" si="3"/>
        <v>158844.21</v>
      </c>
      <c r="N44" s="15"/>
    </row>
    <row r="45" spans="1:14" ht="15" customHeight="1">
      <c r="A45" s="10">
        <v>12</v>
      </c>
      <c r="B45" s="11">
        <v>365</v>
      </c>
      <c r="C45" s="12" t="s">
        <v>38</v>
      </c>
      <c r="D45" s="13">
        <v>44334266</v>
      </c>
      <c r="E45" s="13">
        <v>47671155.17</v>
      </c>
      <c r="F45" s="14">
        <v>8048692.73</v>
      </c>
      <c r="G45" s="14">
        <v>27317517.3</v>
      </c>
      <c r="H45" s="36">
        <f t="shared" si="5"/>
        <v>0.09088901305888215</v>
      </c>
      <c r="I45" s="14">
        <f t="shared" si="1"/>
        <v>20353637.87</v>
      </c>
      <c r="J45" s="14">
        <v>7551799.2</v>
      </c>
      <c r="K45" s="14">
        <v>21220475.42</v>
      </c>
      <c r="L45" s="36">
        <f t="shared" si="2"/>
        <v>0.10193932752622649</v>
      </c>
      <c r="M45" s="14">
        <f t="shared" si="3"/>
        <v>26450679.75</v>
      </c>
      <c r="N45" s="15"/>
    </row>
    <row r="46" spans="1:14" ht="15" customHeight="1">
      <c r="A46" s="10">
        <v>12</v>
      </c>
      <c r="B46" s="11">
        <v>366</v>
      </c>
      <c r="C46" s="12" t="s">
        <v>39</v>
      </c>
      <c r="D46" s="13">
        <v>897600</v>
      </c>
      <c r="E46" s="13">
        <v>909614.63</v>
      </c>
      <c r="F46" s="14">
        <v>130666.51</v>
      </c>
      <c r="G46" s="14">
        <v>325381.46</v>
      </c>
      <c r="H46" s="36">
        <f t="shared" si="5"/>
        <v>0.0010825873904382278</v>
      </c>
      <c r="I46" s="14">
        <f t="shared" si="1"/>
        <v>584233.1699999999</v>
      </c>
      <c r="J46" s="14">
        <v>124911.14</v>
      </c>
      <c r="K46" s="14">
        <v>298627.45</v>
      </c>
      <c r="L46" s="36">
        <f t="shared" si="2"/>
        <v>0.0014345522817637148</v>
      </c>
      <c r="M46" s="14">
        <f t="shared" si="3"/>
        <v>610987.1799999999</v>
      </c>
      <c r="N46" s="15"/>
    </row>
    <row r="47" spans="1:14" ht="15" customHeight="1">
      <c r="A47" s="10">
        <v>12</v>
      </c>
      <c r="B47" s="11">
        <v>367</v>
      </c>
      <c r="C47" s="12" t="s">
        <v>40</v>
      </c>
      <c r="D47" s="13">
        <v>2618720</v>
      </c>
      <c r="E47" s="13">
        <v>2618720</v>
      </c>
      <c r="F47" s="14">
        <v>215758.83</v>
      </c>
      <c r="G47" s="14">
        <v>1657512.16</v>
      </c>
      <c r="H47" s="36">
        <f t="shared" si="5"/>
        <v>0.0055147633916020605</v>
      </c>
      <c r="I47" s="14">
        <f t="shared" si="1"/>
        <v>961207.8400000001</v>
      </c>
      <c r="J47" s="14">
        <v>383168.5</v>
      </c>
      <c r="K47" s="14">
        <v>1253445.37</v>
      </c>
      <c r="L47" s="36">
        <f t="shared" si="2"/>
        <v>0.006021324950535069</v>
      </c>
      <c r="M47" s="14">
        <f t="shared" si="3"/>
        <v>1365274.63</v>
      </c>
      <c r="N47" s="15"/>
    </row>
    <row r="48" spans="1:14" ht="15" customHeight="1">
      <c r="A48" s="20">
        <v>13</v>
      </c>
      <c r="B48" s="21">
        <v>0</v>
      </c>
      <c r="C48" s="22" t="s">
        <v>41</v>
      </c>
      <c r="D48" s="23">
        <f aca="true" t="shared" si="12" ref="D48:N48">SUM(D49:D49)</f>
        <v>6763900</v>
      </c>
      <c r="E48" s="23">
        <f t="shared" si="12"/>
        <v>6949248</v>
      </c>
      <c r="F48" s="23">
        <f t="shared" si="12"/>
        <v>1779531.16</v>
      </c>
      <c r="G48" s="23">
        <f t="shared" si="12"/>
        <v>4090642.89</v>
      </c>
      <c r="H48" s="35">
        <f t="shared" si="5"/>
        <v>0.01361011291638986</v>
      </c>
      <c r="I48" s="30">
        <f t="shared" si="1"/>
        <v>2858605.11</v>
      </c>
      <c r="J48" s="23">
        <f t="shared" si="12"/>
        <v>1351615.77</v>
      </c>
      <c r="K48" s="23">
        <f t="shared" si="12"/>
        <v>3022817.46</v>
      </c>
      <c r="L48" s="35">
        <f t="shared" si="2"/>
        <v>0.014521068590975801</v>
      </c>
      <c r="M48" s="30">
        <f t="shared" si="3"/>
        <v>3926430.54</v>
      </c>
      <c r="N48" s="24">
        <f t="shared" si="12"/>
        <v>0</v>
      </c>
    </row>
    <row r="49" spans="1:14" ht="15" customHeight="1">
      <c r="A49" s="10">
        <v>13</v>
      </c>
      <c r="B49" s="11">
        <v>392</v>
      </c>
      <c r="C49" s="12" t="s">
        <v>42</v>
      </c>
      <c r="D49" s="13">
        <v>6763900</v>
      </c>
      <c r="E49" s="13">
        <v>6949248</v>
      </c>
      <c r="F49" s="14">
        <v>1779531.16</v>
      </c>
      <c r="G49" s="14">
        <v>4090642.89</v>
      </c>
      <c r="H49" s="36">
        <f t="shared" si="5"/>
        <v>0.01361011291638986</v>
      </c>
      <c r="I49" s="14">
        <f t="shared" si="1"/>
        <v>2858605.11</v>
      </c>
      <c r="J49" s="14">
        <v>1351615.77</v>
      </c>
      <c r="K49" s="14">
        <v>3022817.46</v>
      </c>
      <c r="L49" s="36">
        <f t="shared" si="2"/>
        <v>0.014521068590975801</v>
      </c>
      <c r="M49" s="14">
        <f t="shared" si="3"/>
        <v>3926430.54</v>
      </c>
      <c r="N49" s="15"/>
    </row>
    <row r="50" spans="1:14" ht="15" customHeight="1">
      <c r="A50" s="20">
        <v>14</v>
      </c>
      <c r="B50" s="21">
        <v>0</v>
      </c>
      <c r="C50" s="22" t="s">
        <v>43</v>
      </c>
      <c r="D50" s="23">
        <f>SUM(D51:D53)</f>
        <v>852200</v>
      </c>
      <c r="E50" s="23">
        <f aca="true" t="shared" si="13" ref="E50:K50">SUM(E51:E53)</f>
        <v>1152200</v>
      </c>
      <c r="F50" s="23">
        <f t="shared" si="13"/>
        <v>96854.96</v>
      </c>
      <c r="G50" s="23">
        <f t="shared" si="13"/>
        <v>456411.35</v>
      </c>
      <c r="H50" s="35">
        <f t="shared" si="5"/>
        <v>0.001518541260349894</v>
      </c>
      <c r="I50" s="30">
        <f t="shared" si="1"/>
        <v>695788.65</v>
      </c>
      <c r="J50" s="23">
        <f t="shared" si="13"/>
        <v>126995.28</v>
      </c>
      <c r="K50" s="23">
        <f t="shared" si="13"/>
        <v>349877.19</v>
      </c>
      <c r="L50" s="35">
        <f t="shared" si="2"/>
        <v>0.0016807467674240153</v>
      </c>
      <c r="M50" s="30">
        <f t="shared" si="3"/>
        <v>802322.81</v>
      </c>
      <c r="N50" s="24">
        <f>SUM(N51:N53)</f>
        <v>0</v>
      </c>
    </row>
    <row r="51" spans="1:14" ht="15" customHeight="1">
      <c r="A51" s="10">
        <v>14</v>
      </c>
      <c r="B51" s="11">
        <v>241</v>
      </c>
      <c r="C51" s="12" t="s">
        <v>25</v>
      </c>
      <c r="D51" s="13">
        <v>0</v>
      </c>
      <c r="E51" s="13">
        <v>0</v>
      </c>
      <c r="F51" s="14">
        <v>0</v>
      </c>
      <c r="G51" s="14">
        <v>0</v>
      </c>
      <c r="H51" s="36">
        <f t="shared" si="5"/>
        <v>0</v>
      </c>
      <c r="I51" s="14">
        <f t="shared" si="1"/>
        <v>0</v>
      </c>
      <c r="J51" s="14">
        <v>0</v>
      </c>
      <c r="K51" s="14">
        <v>0</v>
      </c>
      <c r="L51" s="36">
        <f t="shared" si="2"/>
        <v>0</v>
      </c>
      <c r="M51" s="14">
        <f t="shared" si="3"/>
        <v>0</v>
      </c>
      <c r="N51" s="15"/>
    </row>
    <row r="52" spans="1:14" ht="15" customHeight="1">
      <c r="A52" s="10">
        <v>14</v>
      </c>
      <c r="B52" s="11">
        <v>244</v>
      </c>
      <c r="C52" s="12" t="s">
        <v>26</v>
      </c>
      <c r="D52" s="13">
        <v>15000</v>
      </c>
      <c r="E52" s="13">
        <v>15000</v>
      </c>
      <c r="F52" s="14">
        <v>0</v>
      </c>
      <c r="G52" s="14">
        <v>0</v>
      </c>
      <c r="H52" s="36">
        <f t="shared" si="5"/>
        <v>0</v>
      </c>
      <c r="I52" s="14">
        <f t="shared" si="1"/>
        <v>15000</v>
      </c>
      <c r="J52" s="14">
        <v>0</v>
      </c>
      <c r="K52" s="14">
        <v>0</v>
      </c>
      <c r="L52" s="36">
        <f t="shared" si="2"/>
        <v>0</v>
      </c>
      <c r="M52" s="14">
        <f t="shared" si="3"/>
        <v>15000</v>
      </c>
      <c r="N52" s="15"/>
    </row>
    <row r="53" spans="1:14" ht="15" customHeight="1">
      <c r="A53" s="10">
        <v>14</v>
      </c>
      <c r="B53" s="11">
        <v>422</v>
      </c>
      <c r="C53" s="12" t="s">
        <v>44</v>
      </c>
      <c r="D53" s="13">
        <v>837200</v>
      </c>
      <c r="E53" s="13">
        <v>1137200</v>
      </c>
      <c r="F53" s="14">
        <v>96854.96</v>
      </c>
      <c r="G53" s="14">
        <v>456411.35</v>
      </c>
      <c r="H53" s="36">
        <f t="shared" si="5"/>
        <v>0.001518541260349894</v>
      </c>
      <c r="I53" s="14">
        <f t="shared" si="1"/>
        <v>680788.65</v>
      </c>
      <c r="J53" s="14">
        <v>126995.28</v>
      </c>
      <c r="K53" s="14">
        <v>349877.19</v>
      </c>
      <c r="L53" s="36">
        <f t="shared" si="2"/>
        <v>0.0016807467674240153</v>
      </c>
      <c r="M53" s="14">
        <f t="shared" si="3"/>
        <v>787322.81</v>
      </c>
      <c r="N53" s="15"/>
    </row>
    <row r="54" spans="1:14" ht="15" customHeight="1">
      <c r="A54" s="20">
        <v>15</v>
      </c>
      <c r="B54" s="21">
        <v>0</v>
      </c>
      <c r="C54" s="22" t="s">
        <v>45</v>
      </c>
      <c r="D54" s="23">
        <f aca="true" t="shared" si="14" ref="D54:K54">SUM(D55:D56)</f>
        <v>75983700</v>
      </c>
      <c r="E54" s="23">
        <f t="shared" si="14"/>
        <v>76700533.13</v>
      </c>
      <c r="F54" s="23">
        <f t="shared" si="14"/>
        <v>9369289.82</v>
      </c>
      <c r="G54" s="23">
        <f t="shared" si="14"/>
        <v>55374820.589999996</v>
      </c>
      <c r="H54" s="35">
        <f t="shared" si="5"/>
        <v>0.184239392491856</v>
      </c>
      <c r="I54" s="30">
        <f t="shared" si="1"/>
        <v>21325712.54</v>
      </c>
      <c r="J54" s="23">
        <f t="shared" si="14"/>
        <v>11250136.6</v>
      </c>
      <c r="K54" s="23">
        <f t="shared" si="14"/>
        <v>25818607.509999998</v>
      </c>
      <c r="L54" s="35">
        <f t="shared" si="2"/>
        <v>0.12402792280291808</v>
      </c>
      <c r="M54" s="30">
        <f t="shared" si="3"/>
        <v>50881925.62</v>
      </c>
      <c r="N54" s="24">
        <f>SUM(N55:N56)</f>
        <v>0</v>
      </c>
    </row>
    <row r="55" spans="1:14" ht="15" customHeight="1">
      <c r="A55" s="10">
        <v>15</v>
      </c>
      <c r="B55" s="11">
        <v>451</v>
      </c>
      <c r="C55" s="12" t="s">
        <v>46</v>
      </c>
      <c r="D55" s="13">
        <v>64380700</v>
      </c>
      <c r="E55" s="13">
        <v>65127533.13</v>
      </c>
      <c r="F55" s="14">
        <v>9111057.01</v>
      </c>
      <c r="G55" s="14">
        <v>44420921.62</v>
      </c>
      <c r="H55" s="36">
        <f t="shared" si="5"/>
        <v>0.14779431384153494</v>
      </c>
      <c r="I55" s="14">
        <f t="shared" si="1"/>
        <v>20706611.510000005</v>
      </c>
      <c r="J55" s="14">
        <v>10991903.79</v>
      </c>
      <c r="K55" s="14">
        <v>25330586.7</v>
      </c>
      <c r="L55" s="36">
        <f t="shared" si="2"/>
        <v>0.12168355905961961</v>
      </c>
      <c r="M55" s="14">
        <f t="shared" si="3"/>
        <v>39796946.43000001</v>
      </c>
      <c r="N55" s="15"/>
    </row>
    <row r="56" spans="1:14" ht="15" customHeight="1">
      <c r="A56" s="10">
        <v>15</v>
      </c>
      <c r="B56" s="11">
        <v>512</v>
      </c>
      <c r="C56" s="12" t="s">
        <v>49</v>
      </c>
      <c r="D56" s="13">
        <v>11603000</v>
      </c>
      <c r="E56" s="13">
        <v>11573000</v>
      </c>
      <c r="F56" s="14">
        <v>258232.81</v>
      </c>
      <c r="G56" s="14">
        <v>10953898.97</v>
      </c>
      <c r="H56" s="36">
        <f t="shared" si="5"/>
        <v>0.036445078650321046</v>
      </c>
      <c r="I56" s="14">
        <f t="shared" si="1"/>
        <v>619101.0299999993</v>
      </c>
      <c r="J56" s="14">
        <v>258232.81</v>
      </c>
      <c r="K56" s="14">
        <v>488020.81</v>
      </c>
      <c r="L56" s="36">
        <f t="shared" si="2"/>
        <v>0.0023443637432984687</v>
      </c>
      <c r="M56" s="14">
        <f t="shared" si="3"/>
        <v>11084979.19</v>
      </c>
      <c r="N56" s="15"/>
    </row>
    <row r="57" spans="1:14" ht="15" customHeight="1">
      <c r="A57" s="20">
        <v>16</v>
      </c>
      <c r="B57" s="21">
        <v>0</v>
      </c>
      <c r="C57" s="22" t="s">
        <v>47</v>
      </c>
      <c r="D57" s="23">
        <f aca="true" t="shared" si="15" ref="D57:N57">SUM(D58)</f>
        <v>1728800</v>
      </c>
      <c r="E57" s="23">
        <f t="shared" si="15"/>
        <v>2347555.03</v>
      </c>
      <c r="F57" s="23">
        <f t="shared" si="15"/>
        <v>258462.22</v>
      </c>
      <c r="G57" s="23">
        <f t="shared" si="15"/>
        <v>709737.77</v>
      </c>
      <c r="H57" s="35">
        <f t="shared" si="5"/>
        <v>0.002361391949989244</v>
      </c>
      <c r="I57" s="30">
        <f t="shared" si="1"/>
        <v>1637817.2599999998</v>
      </c>
      <c r="J57" s="23">
        <f t="shared" si="15"/>
        <v>260940.13</v>
      </c>
      <c r="K57" s="23">
        <f t="shared" si="15"/>
        <v>684936.44</v>
      </c>
      <c r="L57" s="35">
        <f t="shared" si="2"/>
        <v>0.0032903108299826944</v>
      </c>
      <c r="M57" s="30">
        <f t="shared" si="3"/>
        <v>1662618.5899999999</v>
      </c>
      <c r="N57" s="24">
        <f t="shared" si="15"/>
        <v>0</v>
      </c>
    </row>
    <row r="58" spans="1:14" ht="15" customHeight="1">
      <c r="A58" s="10">
        <v>16</v>
      </c>
      <c r="B58" s="11">
        <v>482</v>
      </c>
      <c r="C58" s="12" t="s">
        <v>48</v>
      </c>
      <c r="D58" s="13">
        <v>1728800</v>
      </c>
      <c r="E58" s="13">
        <v>2347555.03</v>
      </c>
      <c r="F58" s="14">
        <v>258462.22</v>
      </c>
      <c r="G58" s="14">
        <v>709737.77</v>
      </c>
      <c r="H58" s="36">
        <f t="shared" si="5"/>
        <v>0.002361391949989244</v>
      </c>
      <c r="I58" s="14">
        <f t="shared" si="1"/>
        <v>1637817.2599999998</v>
      </c>
      <c r="J58" s="14">
        <v>260940.13</v>
      </c>
      <c r="K58" s="14">
        <v>684936.44</v>
      </c>
      <c r="L58" s="36">
        <f t="shared" si="2"/>
        <v>0.0032903108299826944</v>
      </c>
      <c r="M58" s="14">
        <f t="shared" si="3"/>
        <v>1662618.5899999999</v>
      </c>
      <c r="N58" s="15"/>
    </row>
    <row r="59" spans="1:14" ht="15" customHeight="1">
      <c r="A59" s="20">
        <v>18</v>
      </c>
      <c r="B59" s="21">
        <v>0</v>
      </c>
      <c r="C59" s="22" t="s">
        <v>67</v>
      </c>
      <c r="D59" s="23">
        <f aca="true" t="shared" si="16" ref="D59:N59">SUM(D60+D61)</f>
        <v>1954100</v>
      </c>
      <c r="E59" s="23">
        <f t="shared" si="16"/>
        <v>1854100</v>
      </c>
      <c r="F59" s="23">
        <f t="shared" si="16"/>
        <v>230123.58000000002</v>
      </c>
      <c r="G59" s="23">
        <f t="shared" si="16"/>
        <v>713705.54</v>
      </c>
      <c r="H59" s="35">
        <f t="shared" si="5"/>
        <v>0.002374593248459535</v>
      </c>
      <c r="I59" s="30">
        <f t="shared" si="1"/>
        <v>1140394.46</v>
      </c>
      <c r="J59" s="23">
        <f t="shared" si="16"/>
        <v>160528.06</v>
      </c>
      <c r="K59" s="23">
        <f t="shared" si="16"/>
        <v>337137.02</v>
      </c>
      <c r="L59" s="35">
        <f t="shared" si="2"/>
        <v>0.0016195452940043493</v>
      </c>
      <c r="M59" s="30">
        <f t="shared" si="3"/>
        <v>1516962.98</v>
      </c>
      <c r="N59" s="24">
        <f t="shared" si="16"/>
        <v>0</v>
      </c>
    </row>
    <row r="60" spans="1:14" ht="15" customHeight="1">
      <c r="A60" s="10">
        <v>18</v>
      </c>
      <c r="B60" s="11">
        <v>541</v>
      </c>
      <c r="C60" s="12" t="s">
        <v>68</v>
      </c>
      <c r="D60" s="13">
        <v>932800</v>
      </c>
      <c r="E60" s="13">
        <v>932800</v>
      </c>
      <c r="F60" s="14">
        <v>12481.14</v>
      </c>
      <c r="G60" s="14">
        <v>230409.19</v>
      </c>
      <c r="H60" s="36">
        <f t="shared" si="5"/>
        <v>0.0007666020176290493</v>
      </c>
      <c r="I60" s="14">
        <f t="shared" si="1"/>
        <v>702390.81</v>
      </c>
      <c r="J60" s="14">
        <v>1775</v>
      </c>
      <c r="K60" s="14">
        <v>1775</v>
      </c>
      <c r="L60" s="36">
        <f t="shared" si="2"/>
        <v>8.526779102626344E-06</v>
      </c>
      <c r="M60" s="14">
        <f t="shared" si="3"/>
        <v>931025</v>
      </c>
      <c r="N60" s="15"/>
    </row>
    <row r="61" spans="1:14" ht="15" customHeight="1">
      <c r="A61" s="10">
        <v>18</v>
      </c>
      <c r="B61" s="11">
        <v>542</v>
      </c>
      <c r="C61" s="12" t="s">
        <v>86</v>
      </c>
      <c r="D61" s="13">
        <v>1021300</v>
      </c>
      <c r="E61" s="13">
        <v>921300</v>
      </c>
      <c r="F61" s="14">
        <v>217642.44</v>
      </c>
      <c r="G61" s="14">
        <v>483296.35</v>
      </c>
      <c r="H61" s="36">
        <f t="shared" si="5"/>
        <v>0.0016079912308304854</v>
      </c>
      <c r="I61" s="14">
        <f t="shared" si="1"/>
        <v>438003.65</v>
      </c>
      <c r="J61" s="14">
        <v>158753.06</v>
      </c>
      <c r="K61" s="14">
        <v>335362.02</v>
      </c>
      <c r="L61" s="36">
        <f t="shared" si="2"/>
        <v>0.0016110185149017231</v>
      </c>
      <c r="M61" s="14">
        <f t="shared" si="3"/>
        <v>585937.98</v>
      </c>
      <c r="N61" s="15"/>
    </row>
    <row r="62" spans="1:14" ht="15" customHeight="1">
      <c r="A62" s="20">
        <v>20</v>
      </c>
      <c r="B62" s="21">
        <v>0</v>
      </c>
      <c r="C62" s="22" t="s">
        <v>50</v>
      </c>
      <c r="D62" s="23">
        <f aca="true" t="shared" si="17" ref="D62:K62">SUM(D63:D65)</f>
        <v>2445200</v>
      </c>
      <c r="E62" s="23">
        <f t="shared" si="17"/>
        <v>2320139.46</v>
      </c>
      <c r="F62" s="23">
        <f t="shared" si="17"/>
        <v>348707.39</v>
      </c>
      <c r="G62" s="23">
        <f t="shared" si="17"/>
        <v>1268546.7</v>
      </c>
      <c r="H62" s="35">
        <f t="shared" si="5"/>
        <v>0.0042206235770225675</v>
      </c>
      <c r="I62" s="30">
        <f t="shared" si="1"/>
        <v>1051592.76</v>
      </c>
      <c r="J62" s="23">
        <f t="shared" si="17"/>
        <v>461065.72</v>
      </c>
      <c r="K62" s="23">
        <f t="shared" si="17"/>
        <v>1055986.5699999998</v>
      </c>
      <c r="L62" s="35">
        <f t="shared" si="2"/>
        <v>0.005072768573369054</v>
      </c>
      <c r="M62" s="30">
        <f t="shared" si="3"/>
        <v>1264152.8900000001</v>
      </c>
      <c r="N62" s="24">
        <f>SUM(N63:N65)</f>
        <v>0</v>
      </c>
    </row>
    <row r="63" spans="1:14" ht="15" customHeight="1">
      <c r="A63" s="10">
        <v>20</v>
      </c>
      <c r="B63" s="11">
        <v>602</v>
      </c>
      <c r="C63" s="12" t="s">
        <v>69</v>
      </c>
      <c r="D63" s="13">
        <v>133000</v>
      </c>
      <c r="E63" s="13">
        <v>133000</v>
      </c>
      <c r="F63" s="14">
        <v>23753.07</v>
      </c>
      <c r="G63" s="14">
        <v>56879.23</v>
      </c>
      <c r="H63" s="36">
        <f t="shared" si="5"/>
        <v>0.00018924476267282028</v>
      </c>
      <c r="I63" s="14">
        <f t="shared" si="1"/>
        <v>76120.76999999999</v>
      </c>
      <c r="J63" s="14">
        <v>18748.83</v>
      </c>
      <c r="K63" s="14">
        <v>48546.99</v>
      </c>
      <c r="L63" s="36">
        <f t="shared" si="2"/>
        <v>0.00023321096328304794</v>
      </c>
      <c r="M63" s="14">
        <f t="shared" si="3"/>
        <v>84453.01000000001</v>
      </c>
      <c r="N63" s="15"/>
    </row>
    <row r="64" spans="1:14" ht="15" customHeight="1">
      <c r="A64" s="10">
        <v>20</v>
      </c>
      <c r="B64" s="11">
        <v>605</v>
      </c>
      <c r="C64" s="12" t="s">
        <v>51</v>
      </c>
      <c r="D64" s="13">
        <v>1433000</v>
      </c>
      <c r="E64" s="13">
        <v>1290884.3</v>
      </c>
      <c r="F64" s="14">
        <v>318692.32</v>
      </c>
      <c r="G64" s="14">
        <v>710256.83</v>
      </c>
      <c r="H64" s="36">
        <f t="shared" si="5"/>
        <v>0.002363118931639891</v>
      </c>
      <c r="I64" s="14">
        <f t="shared" si="1"/>
        <v>580627.4700000001</v>
      </c>
      <c r="J64" s="14">
        <v>316075.29</v>
      </c>
      <c r="K64" s="14">
        <v>686061.2</v>
      </c>
      <c r="L64" s="36">
        <f t="shared" si="2"/>
        <v>0.003295713973680424</v>
      </c>
      <c r="M64" s="14">
        <f t="shared" si="3"/>
        <v>604823.1000000001</v>
      </c>
      <c r="N64" s="15"/>
    </row>
    <row r="65" spans="1:14" ht="15" customHeight="1">
      <c r="A65" s="10">
        <v>20</v>
      </c>
      <c r="B65" s="11">
        <v>606</v>
      </c>
      <c r="C65" s="12" t="s">
        <v>62</v>
      </c>
      <c r="D65" s="13">
        <v>879200</v>
      </c>
      <c r="E65" s="13">
        <v>896255.16</v>
      </c>
      <c r="F65" s="14">
        <v>6262</v>
      </c>
      <c r="G65" s="14">
        <v>501410.64</v>
      </c>
      <c r="H65" s="36">
        <f t="shared" si="5"/>
        <v>0.001668259882709856</v>
      </c>
      <c r="I65" s="14">
        <f t="shared" si="1"/>
        <v>394844.52</v>
      </c>
      <c r="J65" s="14">
        <v>126241.6</v>
      </c>
      <c r="K65" s="14">
        <v>321378.38</v>
      </c>
      <c r="L65" s="36">
        <f t="shared" si="2"/>
        <v>0.0015438436364055821</v>
      </c>
      <c r="M65" s="14">
        <f t="shared" si="3"/>
        <v>574876.78</v>
      </c>
      <c r="N65" s="15"/>
    </row>
    <row r="66" spans="1:14" ht="15" customHeight="1">
      <c r="A66" s="20">
        <v>23</v>
      </c>
      <c r="B66" s="21">
        <v>0</v>
      </c>
      <c r="C66" s="22" t="s">
        <v>63</v>
      </c>
      <c r="D66" s="23">
        <f>SUM(D67:D70)</f>
        <v>16352600</v>
      </c>
      <c r="E66" s="23">
        <f aca="true" t="shared" si="18" ref="E66:K66">SUM(E67:E70)</f>
        <v>15849558.969999999</v>
      </c>
      <c r="F66" s="23">
        <f t="shared" si="18"/>
        <v>823171.8899999999</v>
      </c>
      <c r="G66" s="23">
        <f t="shared" si="18"/>
        <v>10590518.49</v>
      </c>
      <c r="H66" s="35">
        <f t="shared" si="5"/>
        <v>0.035236063466790334</v>
      </c>
      <c r="I66" s="30">
        <f t="shared" si="1"/>
        <v>5259040.479999999</v>
      </c>
      <c r="J66" s="23">
        <f t="shared" si="18"/>
        <v>2517566.07</v>
      </c>
      <c r="K66" s="23">
        <f t="shared" si="18"/>
        <v>6340919.0600000005</v>
      </c>
      <c r="L66" s="35">
        <f t="shared" si="2"/>
        <v>0.03046062880690315</v>
      </c>
      <c r="M66" s="30">
        <f t="shared" si="3"/>
        <v>9508639.909999998</v>
      </c>
      <c r="N66" s="24">
        <f>SUM(N67:N70)</f>
        <v>0</v>
      </c>
    </row>
    <row r="67" spans="1:14" ht="15" customHeight="1">
      <c r="A67" s="10">
        <v>23</v>
      </c>
      <c r="B67" s="11">
        <v>572</v>
      </c>
      <c r="C67" s="12" t="s">
        <v>70</v>
      </c>
      <c r="D67" s="13">
        <v>3068000</v>
      </c>
      <c r="E67" s="13">
        <v>835700</v>
      </c>
      <c r="F67" s="14">
        <v>0</v>
      </c>
      <c r="G67" s="14">
        <v>0</v>
      </c>
      <c r="H67" s="36">
        <f t="shared" si="5"/>
        <v>0</v>
      </c>
      <c r="I67" s="14">
        <f t="shared" si="1"/>
        <v>835700</v>
      </c>
      <c r="J67" s="14">
        <v>0</v>
      </c>
      <c r="K67" s="14">
        <v>0</v>
      </c>
      <c r="L67" s="36">
        <f t="shared" si="2"/>
        <v>0</v>
      </c>
      <c r="M67" s="14">
        <f t="shared" si="3"/>
        <v>835700</v>
      </c>
      <c r="N67" s="15"/>
    </row>
    <row r="68" spans="1:14" ht="15" customHeight="1">
      <c r="A68" s="10">
        <v>23</v>
      </c>
      <c r="B68" s="11">
        <v>691</v>
      </c>
      <c r="C68" s="12" t="s">
        <v>71</v>
      </c>
      <c r="D68" s="13">
        <v>3759700</v>
      </c>
      <c r="E68" s="13">
        <v>3649700</v>
      </c>
      <c r="F68" s="14">
        <v>487381.1</v>
      </c>
      <c r="G68" s="14">
        <v>1566553.06</v>
      </c>
      <c r="H68" s="36">
        <f t="shared" si="5"/>
        <v>0.005212130369100994</v>
      </c>
      <c r="I68" s="14">
        <f t="shared" si="1"/>
        <v>2083146.94</v>
      </c>
      <c r="J68" s="14">
        <v>527708.8</v>
      </c>
      <c r="K68" s="14">
        <v>1483977.97</v>
      </c>
      <c r="L68" s="36">
        <f t="shared" si="2"/>
        <v>0.007128761883579642</v>
      </c>
      <c r="M68" s="14">
        <f t="shared" si="3"/>
        <v>2165722.0300000003</v>
      </c>
      <c r="N68" s="15"/>
    </row>
    <row r="69" spans="1:14" ht="15" customHeight="1">
      <c r="A69" s="10">
        <v>23</v>
      </c>
      <c r="B69" s="11">
        <v>692</v>
      </c>
      <c r="C69" s="12" t="s">
        <v>64</v>
      </c>
      <c r="D69" s="13">
        <v>155000</v>
      </c>
      <c r="E69" s="13">
        <v>301312.36</v>
      </c>
      <c r="F69" s="14">
        <v>0</v>
      </c>
      <c r="G69" s="14">
        <v>174083.33</v>
      </c>
      <c r="H69" s="36">
        <f t="shared" si="5"/>
        <v>0.00057919839053982</v>
      </c>
      <c r="I69" s="14">
        <f t="shared" si="1"/>
        <v>127229.03</v>
      </c>
      <c r="J69" s="14">
        <v>34560.61</v>
      </c>
      <c r="K69" s="14">
        <v>79128.8</v>
      </c>
      <c r="L69" s="36">
        <f t="shared" si="2"/>
        <v>0.00038012044972163354</v>
      </c>
      <c r="M69" s="14">
        <f t="shared" si="3"/>
        <v>222183.56</v>
      </c>
      <c r="N69" s="15"/>
    </row>
    <row r="70" spans="1:14" ht="15" customHeight="1">
      <c r="A70" s="10">
        <v>23</v>
      </c>
      <c r="B70" s="11">
        <v>695</v>
      </c>
      <c r="C70" s="12" t="s">
        <v>52</v>
      </c>
      <c r="D70" s="13">
        <v>9369900</v>
      </c>
      <c r="E70" s="13">
        <v>11062846.61</v>
      </c>
      <c r="F70" s="14">
        <v>335790.79</v>
      </c>
      <c r="G70" s="14">
        <v>8849882.1</v>
      </c>
      <c r="H70" s="36">
        <f t="shared" si="5"/>
        <v>0.02944473470714952</v>
      </c>
      <c r="I70" s="14">
        <f t="shared" si="1"/>
        <v>2212964.51</v>
      </c>
      <c r="J70" s="14">
        <v>1955296.66</v>
      </c>
      <c r="K70" s="14">
        <v>4777812.29</v>
      </c>
      <c r="L70" s="36">
        <f t="shared" si="2"/>
        <v>0.02295174647360187</v>
      </c>
      <c r="M70" s="14">
        <f t="shared" si="3"/>
        <v>6285034.319999999</v>
      </c>
      <c r="N70" s="15"/>
    </row>
    <row r="71" spans="1:14" ht="15" customHeight="1">
      <c r="A71" s="20">
        <v>24</v>
      </c>
      <c r="B71" s="21">
        <v>0</v>
      </c>
      <c r="C71" s="22" t="s">
        <v>72</v>
      </c>
      <c r="D71" s="23">
        <f aca="true" t="shared" si="19" ref="D71:K71">SUM(D72:D73)</f>
        <v>4057000</v>
      </c>
      <c r="E71" s="23">
        <f t="shared" si="19"/>
        <v>4063500</v>
      </c>
      <c r="F71" s="23">
        <f t="shared" si="19"/>
        <v>267323.36</v>
      </c>
      <c r="G71" s="23">
        <f t="shared" si="19"/>
        <v>2925946.64</v>
      </c>
      <c r="H71" s="35">
        <f t="shared" si="5"/>
        <v>0.009735013597760305</v>
      </c>
      <c r="I71" s="30">
        <f t="shared" si="1"/>
        <v>1137553.3599999999</v>
      </c>
      <c r="J71" s="23">
        <f t="shared" si="19"/>
        <v>624985.25</v>
      </c>
      <c r="K71" s="23">
        <f t="shared" si="19"/>
        <v>1454969.36</v>
      </c>
      <c r="L71" s="35">
        <f t="shared" si="2"/>
        <v>0.006989409765526551</v>
      </c>
      <c r="M71" s="30">
        <f t="shared" si="3"/>
        <v>2608530.6399999997</v>
      </c>
      <c r="N71" s="24">
        <f>SUM(N72:N73)</f>
        <v>0</v>
      </c>
    </row>
    <row r="72" spans="1:14" ht="15" customHeight="1">
      <c r="A72" s="10">
        <v>24</v>
      </c>
      <c r="B72" s="11">
        <v>131</v>
      </c>
      <c r="C72" s="12" t="s">
        <v>20</v>
      </c>
      <c r="D72" s="13">
        <v>4055000</v>
      </c>
      <c r="E72" s="13">
        <v>4061500</v>
      </c>
      <c r="F72" s="14">
        <v>267323.36</v>
      </c>
      <c r="G72" s="14">
        <v>2925946.64</v>
      </c>
      <c r="H72" s="36">
        <f t="shared" si="5"/>
        <v>0.009735013597760305</v>
      </c>
      <c r="I72" s="14">
        <f t="shared" si="1"/>
        <v>1135553.3599999999</v>
      </c>
      <c r="J72" s="14">
        <v>624985.25</v>
      </c>
      <c r="K72" s="14">
        <v>1454969.36</v>
      </c>
      <c r="L72" s="36">
        <f t="shared" si="2"/>
        <v>0.006989409765526551</v>
      </c>
      <c r="M72" s="14">
        <f t="shared" si="3"/>
        <v>2606530.6399999997</v>
      </c>
      <c r="N72" s="15"/>
    </row>
    <row r="73" spans="1:14" ht="15" customHeight="1">
      <c r="A73" s="10">
        <v>24</v>
      </c>
      <c r="B73" s="11">
        <v>722</v>
      </c>
      <c r="C73" s="12" t="s">
        <v>73</v>
      </c>
      <c r="D73" s="13">
        <v>2000</v>
      </c>
      <c r="E73" s="13">
        <v>2000</v>
      </c>
      <c r="F73" s="14">
        <v>0</v>
      </c>
      <c r="G73" s="14">
        <v>0</v>
      </c>
      <c r="H73" s="36">
        <f t="shared" si="5"/>
        <v>0</v>
      </c>
      <c r="I73" s="14">
        <f t="shared" si="1"/>
        <v>2000</v>
      </c>
      <c r="J73" s="14">
        <v>0</v>
      </c>
      <c r="K73" s="14">
        <v>0</v>
      </c>
      <c r="L73" s="36">
        <f t="shared" si="2"/>
        <v>0</v>
      </c>
      <c r="M73" s="14">
        <f t="shared" si="3"/>
        <v>2000</v>
      </c>
      <c r="N73" s="15"/>
    </row>
    <row r="74" spans="1:14" ht="15" customHeight="1">
      <c r="A74" s="20">
        <v>26</v>
      </c>
      <c r="B74" s="21">
        <v>0</v>
      </c>
      <c r="C74" s="22" t="s">
        <v>74</v>
      </c>
      <c r="D74" s="23">
        <f>SUM(D75:D75)</f>
        <v>8611826</v>
      </c>
      <c r="E74" s="23">
        <f aca="true" t="shared" si="20" ref="E74:N74">SUM(E75:E75)</f>
        <v>10818558.54</v>
      </c>
      <c r="F74" s="23">
        <f t="shared" si="20"/>
        <v>1064012.69</v>
      </c>
      <c r="G74" s="23">
        <f t="shared" si="20"/>
        <v>5233124.4</v>
      </c>
      <c r="H74" s="35">
        <f t="shared" si="5"/>
        <v>0.01741130084066442</v>
      </c>
      <c r="I74" s="30">
        <f t="shared" si="1"/>
        <v>5585434.139999999</v>
      </c>
      <c r="J74" s="23">
        <f t="shared" si="20"/>
        <v>1775682.57</v>
      </c>
      <c r="K74" s="23">
        <f t="shared" si="20"/>
        <v>4010514.02</v>
      </c>
      <c r="L74" s="35">
        <f t="shared" si="2"/>
        <v>0.019265784302268156</v>
      </c>
      <c r="M74" s="30">
        <f t="shared" si="3"/>
        <v>6808044.52</v>
      </c>
      <c r="N74" s="24">
        <f t="shared" si="20"/>
        <v>0</v>
      </c>
    </row>
    <row r="75" spans="1:14" ht="15" customHeight="1">
      <c r="A75" s="10">
        <v>26</v>
      </c>
      <c r="B75" s="11">
        <v>782</v>
      </c>
      <c r="C75" s="12" t="s">
        <v>75</v>
      </c>
      <c r="D75" s="13">
        <v>8611826</v>
      </c>
      <c r="E75" s="13">
        <v>10818558.54</v>
      </c>
      <c r="F75" s="14">
        <v>1064012.69</v>
      </c>
      <c r="G75" s="14">
        <v>5233124.4</v>
      </c>
      <c r="H75" s="36">
        <f t="shared" si="5"/>
        <v>0.01741130084066442</v>
      </c>
      <c r="I75" s="14">
        <f t="shared" si="1"/>
        <v>5585434.139999999</v>
      </c>
      <c r="J75" s="14">
        <v>1775682.57</v>
      </c>
      <c r="K75" s="14">
        <v>4010514.02</v>
      </c>
      <c r="L75" s="36">
        <f t="shared" si="2"/>
        <v>0.019265784302268156</v>
      </c>
      <c r="M75" s="14">
        <f t="shared" si="3"/>
        <v>6808044.52</v>
      </c>
      <c r="N75" s="15"/>
    </row>
    <row r="76" spans="1:14" ht="15" customHeight="1">
      <c r="A76" s="20">
        <v>27</v>
      </c>
      <c r="B76" s="21">
        <v>0</v>
      </c>
      <c r="C76" s="22" t="s">
        <v>53</v>
      </c>
      <c r="D76" s="23">
        <f>D77</f>
        <v>6263100</v>
      </c>
      <c r="E76" s="23">
        <f aca="true" t="shared" si="21" ref="E76:N76">E77</f>
        <v>7246368.84</v>
      </c>
      <c r="F76" s="23">
        <f t="shared" si="21"/>
        <v>886961.47</v>
      </c>
      <c r="G76" s="23">
        <f t="shared" si="21"/>
        <v>4277834.56</v>
      </c>
      <c r="H76" s="35">
        <f t="shared" si="5"/>
        <v>0.014232924497409483</v>
      </c>
      <c r="I76" s="30">
        <f aca="true" t="shared" si="22" ref="I76:I82">E76-G76</f>
        <v>2968534.2800000003</v>
      </c>
      <c r="J76" s="23">
        <f t="shared" si="21"/>
        <v>1401694.93</v>
      </c>
      <c r="K76" s="23">
        <f t="shared" si="21"/>
        <v>3317997.74</v>
      </c>
      <c r="L76" s="35">
        <f aca="true" t="shared" si="23" ref="L76:L82">K76/K$83</f>
        <v>0.01593906129126391</v>
      </c>
      <c r="M76" s="30">
        <f aca="true" t="shared" si="24" ref="M76:M82">E76-K76</f>
        <v>3928371.0999999996</v>
      </c>
      <c r="N76" s="24">
        <f t="shared" si="21"/>
        <v>0</v>
      </c>
    </row>
    <row r="77" spans="1:14" ht="15" customHeight="1">
      <c r="A77" s="10">
        <v>27</v>
      </c>
      <c r="B77" s="11">
        <v>812</v>
      </c>
      <c r="C77" s="12" t="s">
        <v>54</v>
      </c>
      <c r="D77" s="13">
        <v>6263100</v>
      </c>
      <c r="E77" s="13">
        <v>7246368.84</v>
      </c>
      <c r="F77" s="14">
        <v>886961.47</v>
      </c>
      <c r="G77" s="14">
        <v>4277834.56</v>
      </c>
      <c r="H77" s="36">
        <f aca="true" t="shared" si="25" ref="H77:H82">G77/G$83</f>
        <v>0.014232924497409483</v>
      </c>
      <c r="I77" s="14">
        <f t="shared" si="22"/>
        <v>2968534.2800000003</v>
      </c>
      <c r="J77" s="14">
        <v>1401694.93</v>
      </c>
      <c r="K77" s="14">
        <v>3317997.74</v>
      </c>
      <c r="L77" s="36">
        <f t="shared" si="23"/>
        <v>0.01593906129126391</v>
      </c>
      <c r="M77" s="14">
        <f t="shared" si="24"/>
        <v>3928371.0999999996</v>
      </c>
      <c r="N77" s="15"/>
    </row>
    <row r="78" spans="1:14" ht="15" customHeight="1">
      <c r="A78" s="20">
        <v>28</v>
      </c>
      <c r="B78" s="21">
        <v>0</v>
      </c>
      <c r="C78" s="22" t="s">
        <v>55</v>
      </c>
      <c r="D78" s="23">
        <f>D79+D80</f>
        <v>8781881</v>
      </c>
      <c r="E78" s="23">
        <f aca="true" t="shared" si="26" ref="E78:K78">E79+E80</f>
        <v>7554402.18</v>
      </c>
      <c r="F78" s="23">
        <f t="shared" si="26"/>
        <v>1170408.62</v>
      </c>
      <c r="G78" s="23">
        <f t="shared" si="26"/>
        <v>3437659.54</v>
      </c>
      <c r="H78" s="35">
        <f t="shared" si="25"/>
        <v>0.011437550469604749</v>
      </c>
      <c r="I78" s="30">
        <f t="shared" si="22"/>
        <v>4116742.6399999997</v>
      </c>
      <c r="J78" s="23">
        <f t="shared" si="26"/>
        <v>1166281.27</v>
      </c>
      <c r="K78" s="23">
        <f t="shared" si="26"/>
        <v>3425149.72</v>
      </c>
      <c r="L78" s="35">
        <f t="shared" si="23"/>
        <v>0.01645380003147182</v>
      </c>
      <c r="M78" s="30">
        <f t="shared" si="24"/>
        <v>4129252.4599999995</v>
      </c>
      <c r="N78" s="24">
        <f>N79+N80</f>
        <v>0</v>
      </c>
    </row>
    <row r="79" spans="1:14" ht="15" customHeight="1">
      <c r="A79" s="10">
        <v>28</v>
      </c>
      <c r="B79" s="11">
        <v>843</v>
      </c>
      <c r="C79" s="12" t="s">
        <v>56</v>
      </c>
      <c r="D79" s="13">
        <v>8781881</v>
      </c>
      <c r="E79" s="13">
        <v>7554402.18</v>
      </c>
      <c r="F79" s="14">
        <v>1170408.62</v>
      </c>
      <c r="G79" s="14">
        <v>3437659.54</v>
      </c>
      <c r="H79" s="36">
        <f t="shared" si="25"/>
        <v>0.011437550469604749</v>
      </c>
      <c r="I79" s="14">
        <f t="shared" si="22"/>
        <v>4116742.6399999997</v>
      </c>
      <c r="J79" s="14">
        <v>1166281.27</v>
      </c>
      <c r="K79" s="14">
        <v>3425149.72</v>
      </c>
      <c r="L79" s="36">
        <f t="shared" si="23"/>
        <v>0.01645380003147182</v>
      </c>
      <c r="M79" s="14">
        <f t="shared" si="24"/>
        <v>4129252.4599999995</v>
      </c>
      <c r="N79" s="15"/>
    </row>
    <row r="80" spans="1:14" ht="15" customHeight="1">
      <c r="A80" s="10">
        <v>28</v>
      </c>
      <c r="B80" s="11">
        <v>846</v>
      </c>
      <c r="C80" s="12" t="s">
        <v>57</v>
      </c>
      <c r="D80" s="13">
        <v>0</v>
      </c>
      <c r="E80" s="13">
        <v>0</v>
      </c>
      <c r="F80" s="14">
        <v>0</v>
      </c>
      <c r="G80" s="14">
        <v>0</v>
      </c>
      <c r="H80" s="36">
        <f t="shared" si="25"/>
        <v>0</v>
      </c>
      <c r="I80" s="14">
        <f t="shared" si="22"/>
        <v>0</v>
      </c>
      <c r="J80" s="14">
        <v>0</v>
      </c>
      <c r="K80" s="14">
        <v>0</v>
      </c>
      <c r="L80" s="36">
        <f t="shared" si="23"/>
        <v>0</v>
      </c>
      <c r="M80" s="14">
        <f t="shared" si="24"/>
        <v>0</v>
      </c>
      <c r="N80" s="15"/>
    </row>
    <row r="81" spans="1:14" ht="15" customHeight="1">
      <c r="A81" s="20">
        <v>99</v>
      </c>
      <c r="B81" s="21">
        <v>0</v>
      </c>
      <c r="C81" s="22" t="s">
        <v>85</v>
      </c>
      <c r="D81" s="23">
        <f aca="true" t="shared" si="27" ref="D81:N81">SUM(D82)</f>
        <v>4421397</v>
      </c>
      <c r="E81" s="23">
        <f t="shared" si="27"/>
        <v>1368974.15</v>
      </c>
      <c r="F81" s="23">
        <f t="shared" si="27"/>
        <v>0</v>
      </c>
      <c r="G81" s="23">
        <f t="shared" si="27"/>
        <v>0</v>
      </c>
      <c r="H81" s="35">
        <f t="shared" si="25"/>
        <v>0</v>
      </c>
      <c r="I81" s="30">
        <f t="shared" si="22"/>
        <v>1368974.15</v>
      </c>
      <c r="J81" s="23">
        <f t="shared" si="27"/>
        <v>0</v>
      </c>
      <c r="K81" s="23">
        <f t="shared" si="27"/>
        <v>0</v>
      </c>
      <c r="L81" s="35">
        <f t="shared" si="23"/>
        <v>0</v>
      </c>
      <c r="M81" s="30">
        <f t="shared" si="24"/>
        <v>1368974.15</v>
      </c>
      <c r="N81" s="24">
        <f t="shared" si="27"/>
        <v>0</v>
      </c>
    </row>
    <row r="82" spans="1:14" ht="15" customHeight="1">
      <c r="A82" s="10">
        <v>99</v>
      </c>
      <c r="B82" s="11">
        <v>999</v>
      </c>
      <c r="C82" s="12" t="s">
        <v>85</v>
      </c>
      <c r="D82" s="13">
        <v>4421397</v>
      </c>
      <c r="E82" s="13">
        <v>1368974.15</v>
      </c>
      <c r="F82" s="14">
        <v>0</v>
      </c>
      <c r="G82" s="14">
        <v>0</v>
      </c>
      <c r="H82" s="36">
        <f t="shared" si="25"/>
        <v>0</v>
      </c>
      <c r="I82" s="14">
        <f t="shared" si="22"/>
        <v>1368974.15</v>
      </c>
      <c r="J82" s="14">
        <v>0</v>
      </c>
      <c r="K82" s="14">
        <v>0</v>
      </c>
      <c r="L82" s="36">
        <f t="shared" si="23"/>
        <v>0</v>
      </c>
      <c r="M82" s="14">
        <f t="shared" si="24"/>
        <v>1368974.15</v>
      </c>
      <c r="N82" s="15"/>
    </row>
    <row r="83" spans="1:14" ht="15" customHeight="1" thickBot="1">
      <c r="A83" s="16"/>
      <c r="B83" s="17"/>
      <c r="C83" s="17" t="s">
        <v>58</v>
      </c>
      <c r="D83" s="18">
        <f aca="true" t="shared" si="28" ref="D83:N83">SUM(D9+D12+D14+D21+D24+D31+D33+D39+D41+D48+D50+D54+D57+D59+D62+D66+D71+D74+D76+D78+D81)</f>
        <v>473000000</v>
      </c>
      <c r="E83" s="18">
        <f t="shared" si="28"/>
        <v>492479271.32999986</v>
      </c>
      <c r="F83" s="18">
        <f t="shared" si="28"/>
        <v>72245293.1</v>
      </c>
      <c r="G83" s="18">
        <f t="shared" si="28"/>
        <v>300559070.67999995</v>
      </c>
      <c r="H83" s="37">
        <f t="shared" si="28"/>
        <v>1.0000000000000002</v>
      </c>
      <c r="I83" s="18">
        <f t="shared" si="28"/>
        <v>191920200.64999998</v>
      </c>
      <c r="J83" s="18">
        <f t="shared" si="28"/>
        <v>74770270.26</v>
      </c>
      <c r="K83" s="18">
        <f t="shared" si="28"/>
        <v>208167700.68</v>
      </c>
      <c r="L83" s="37">
        <f t="shared" si="28"/>
        <v>0.9999999999999998</v>
      </c>
      <c r="M83" s="18">
        <f t="shared" si="28"/>
        <v>284311570.6499999</v>
      </c>
      <c r="N83" s="19">
        <f t="shared" si="28"/>
        <v>0</v>
      </c>
    </row>
    <row r="84" ht="13.5" thickTop="1">
      <c r="E84" s="2"/>
    </row>
    <row r="86" spans="1:14" ht="12.75">
      <c r="A86" s="42" t="s">
        <v>79</v>
      </c>
      <c r="B86" s="42"/>
      <c r="C86" s="42"/>
      <c r="D86" s="42"/>
      <c r="E86" s="41" t="s">
        <v>81</v>
      </c>
      <c r="F86" s="41"/>
      <c r="G86" s="41"/>
      <c r="H86" s="41" t="s">
        <v>99</v>
      </c>
      <c r="I86" s="41"/>
      <c r="J86" s="41"/>
      <c r="K86" s="41" t="s">
        <v>100</v>
      </c>
      <c r="L86" s="41"/>
      <c r="M86" s="41"/>
      <c r="N86" s="41"/>
    </row>
    <row r="87" spans="1:14" ht="12.75">
      <c r="A87" s="42" t="s">
        <v>80</v>
      </c>
      <c r="B87" s="42"/>
      <c r="C87" s="42"/>
      <c r="D87" s="42"/>
      <c r="E87" s="41" t="s">
        <v>82</v>
      </c>
      <c r="F87" s="41"/>
      <c r="G87" s="41"/>
      <c r="H87" s="41" t="s">
        <v>78</v>
      </c>
      <c r="I87" s="41"/>
      <c r="J87" s="41"/>
      <c r="K87" s="41" t="s">
        <v>77</v>
      </c>
      <c r="L87" s="41"/>
      <c r="M87" s="41"/>
      <c r="N87" s="41"/>
    </row>
    <row r="88" spans="1:7" ht="12.75">
      <c r="A88" s="45" t="s">
        <v>83</v>
      </c>
      <c r="B88" s="45"/>
      <c r="C88" s="45"/>
      <c r="D88" s="45"/>
      <c r="E88" s="41" t="s">
        <v>76</v>
      </c>
      <c r="F88" s="41"/>
      <c r="G88" s="41"/>
    </row>
    <row r="91" ht="12.75">
      <c r="H91" s="1"/>
    </row>
    <row r="92" ht="12.75">
      <c r="H92" s="1"/>
    </row>
    <row r="93" spans="1:8" ht="12.75">
      <c r="A93" s="9"/>
      <c r="B93" s="9"/>
      <c r="C93" s="9"/>
      <c r="D93" s="9"/>
      <c r="E93" s="9"/>
      <c r="F93" s="9"/>
      <c r="G93" s="9"/>
      <c r="H93" s="1"/>
    </row>
    <row r="94" spans="1:14" ht="12.75">
      <c r="A94" s="9"/>
      <c r="B94" s="9"/>
      <c r="C94" s="9"/>
      <c r="D94" s="9"/>
      <c r="E94" s="9"/>
      <c r="F94" s="9"/>
      <c r="G94" s="9"/>
      <c r="H94" s="29"/>
      <c r="I94" s="9"/>
      <c r="J94" s="9"/>
      <c r="K94" s="9"/>
      <c r="L94" s="9"/>
      <c r="M94" s="9"/>
      <c r="N94" s="9"/>
    </row>
    <row r="95" spans="4:13" ht="12.75"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4:13" ht="12.75">
      <c r="D96" s="38"/>
      <c r="E96" s="38"/>
      <c r="F96" s="38"/>
      <c r="G96" s="38"/>
      <c r="H96" s="39"/>
      <c r="I96" s="38"/>
      <c r="J96" s="38"/>
      <c r="K96" s="38"/>
      <c r="L96" s="38"/>
      <c r="M96" s="38"/>
    </row>
  </sheetData>
  <sheetProtection/>
  <mergeCells count="21">
    <mergeCell ref="B7:B8"/>
    <mergeCell ref="D7:E7"/>
    <mergeCell ref="F7:H7"/>
    <mergeCell ref="H87:J87"/>
    <mergeCell ref="K86:N86"/>
    <mergeCell ref="K87:N87"/>
    <mergeCell ref="I7:I8"/>
    <mergeCell ref="A1:N1"/>
    <mergeCell ref="A2:N2"/>
    <mergeCell ref="A3:N3"/>
    <mergeCell ref="A6:N6"/>
    <mergeCell ref="E88:G88"/>
    <mergeCell ref="A86:D86"/>
    <mergeCell ref="A87:D87"/>
    <mergeCell ref="M7:M8"/>
    <mergeCell ref="A88:D88"/>
    <mergeCell ref="E86:G86"/>
    <mergeCell ref="J7:L7"/>
    <mergeCell ref="A7:A8"/>
    <mergeCell ref="E87:G87"/>
    <mergeCell ref="H86:J86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2017-08-02T14:01:28Z</dcterms:modified>
  <cp:category/>
  <cp:version/>
  <cp:contentType/>
  <cp:contentStatus/>
</cp:coreProperties>
</file>