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sultado Nominal - 2º Bim" sheetId="1" r:id="rId1"/>
    <sheet name="Rec Resultado Primário - 2º Bim" sheetId="2" r:id="rId2"/>
    <sheet name="Dep Resultado Primário - 2º Bim" sheetId="3" r:id="rId3"/>
  </sheets>
  <definedNames>
    <definedName name="_xlfn.SUMIFS" hidden="1">#NAME?</definedName>
    <definedName name="_xlnm.Print_Area" localSheetId="2">'Dep Resultado Primário - 2º Bim'!$A$1:$I$41</definedName>
    <definedName name="_xlnm.Print_Area" localSheetId="1">'Rec Resultado Primário - 2º Bim'!$A$1:$E$57</definedName>
    <definedName name="_xlnm.Print_Area" localSheetId="0">'Resultado Nominal - 2º Bim'!$A$1:$E$56</definedName>
    <definedName name="Z_FED31D73_12BC_4C9A_9468_72952A34E245_.wvu.PrintArea" localSheetId="2" hidden="1">'Dep Resultado Primário - 2º Bim'!$A$1:$E$41</definedName>
    <definedName name="Z_FED31D73_12BC_4C9A_9468_72952A34E245_.wvu.PrintArea" localSheetId="1" hidden="1">'Rec Resultado Primário - 2º Bim'!$A$1:$E$57</definedName>
    <definedName name="Z_FED31D73_12BC_4C9A_9468_72952A34E245_.wvu.PrintArea" localSheetId="0" hidden="1">'Resultado Nominal - 2º Bim'!$A$1:$E$56</definedName>
  </definedNames>
  <calcPr fullCalcOnLoad="1"/>
</workbook>
</file>

<file path=xl/sharedStrings.xml><?xml version="1.0" encoding="utf-8"?>
<sst xmlns="http://schemas.openxmlformats.org/spreadsheetml/2006/main" count="157" uniqueCount="114">
  <si>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</si>
  <si>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</si>
  <si>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</si>
  <si>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</si>
  <si>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</si>
  <si>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</si>
  <si>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</si>
  <si>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</si>
  <si>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</si>
  <si>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</si>
  <si>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</si>
  <si>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</si>
  <si>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</si>
  <si>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</si>
  <si>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</si>
  <si>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</si>
  <si>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</si>
  <si>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</si>
  <si>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</si>
  <si>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</si>
  <si>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</si>
  <si>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</si>
  <si>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</si>
  <si>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</si>
  <si>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</si>
  <si>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</si>
  <si>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</si>
  <si>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</si>
  <si>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</si>
  <si>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</si>
  <si>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</si>
  <si>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</si>
  <si>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</si>
  <si>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</si>
  <si>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</si>
  <si>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</si>
  <si>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</si>
  <si>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</si>
  <si>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</si>
  <si>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</si>
  <si>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</si>
  <si>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</si>
  <si>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</si>
  <si>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</si>
  <si>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</si>
  <si>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</si>
  <si>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</si>
  <si>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</si>
  <si>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</si>
  <si>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</si>
  <si>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</si>
  <si>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</si>
  <si>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</si>
  <si>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</si>
  <si>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</si>
  <si>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</si>
  <si>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</si>
  <si>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</si>
  <si>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</si>
  <si>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</si>
  <si>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</si>
  <si>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</si>
  <si>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</si>
  <si>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</si>
  <si>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</si>
  <si>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</si>
  <si>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</si>
  <si>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</si>
  <si>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</si>
  <si>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</si>
  <si>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</si>
  <si>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</si>
  <si>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</si>
  <si>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</si>
  <si>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</si>
  <si>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</si>
  <si>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</si>
  <si>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</si>
  <si>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</si>
  <si>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</si>
  <si>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</si>
  <si>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</si>
  <si>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Despesas Inscritas em RP Ñ Processadas</t>
  </si>
  <si>
    <t>Execução da Despesa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</si>
  <si>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</si>
  <si>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</si>
  <si>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</si>
  <si>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</si>
  <si>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</si>
  <si>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</si>
  <si>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</si>
  <si>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</si>
  <si>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</si>
  <si>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</si>
  <si>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</si>
  <si>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</si>
  <si>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</si>
  <si>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</si>
  <si>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</si>
  <si>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</si>
  <si>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</si>
  <si>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</si>
  <si>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Até o Bimestre 2016</t>
  </si>
  <si>
    <t>Em 2016</t>
  </si>
  <si>
    <t>Até o Bim. 2016</t>
  </si>
  <si>
    <t>2º BIMESTRE DE 2017</t>
  </si>
  <si>
    <t>Em 31/Dez/2016 (a)</t>
  </si>
  <si>
    <t>Fabiano Martins de Oliveira</t>
  </si>
  <si>
    <t>Saulo Pedroso de Souza</t>
  </si>
  <si>
    <t>* Nota Explicativa:</t>
  </si>
  <si>
    <t>Quadro demonstrado de acordo com a metodologia de cálculo realizada pela Secretaria do Tesouro Nacional</t>
  </si>
  <si>
    <t>Até o Bimestre 2017</t>
  </si>
  <si>
    <t>Até o Bim. 2017</t>
  </si>
  <si>
    <t>Em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</si>
</sst>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6" fillId="23" borderId="14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5" xfId="53" applyFont="1" applyFill="1" applyBorder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4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14" borderId="2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21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21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8" fillId="0" borderId="14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21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6" fillId="0" borderId="14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4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8" fillId="0" borderId="14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4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1">
      <selection activeCell="D44" sqref="D44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47" t="s">
        <v>6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8" t="s">
        <v>1</v>
      </c>
      <c r="B3" s="48"/>
      <c r="C3" s="48"/>
      <c r="D3" s="48"/>
      <c r="E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105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9" t="s">
        <v>15</v>
      </c>
      <c r="B7" s="50"/>
      <c r="C7" s="53" t="s">
        <v>16</v>
      </c>
      <c r="D7" s="54"/>
      <c r="E7" s="55"/>
    </row>
    <row r="8" spans="1:5" ht="19.5" customHeight="1">
      <c r="A8" s="51"/>
      <c r="B8" s="52"/>
      <c r="C8" s="17" t="s">
        <v>106</v>
      </c>
      <c r="D8" s="17" t="s">
        <v>17</v>
      </c>
      <c r="E8" s="18" t="s">
        <v>18</v>
      </c>
    </row>
    <row r="9" spans="1:6" ht="19.5" customHeight="1">
      <c r="A9" s="57" t="s">
        <v>19</v>
      </c>
      <c r="B9" s="58"/>
      <c r="C9" s="15">
        <v>41620969.2</v>
      </c>
      <c r="D9" s="15">
        <v>41820736.47</v>
      </c>
      <c r="E9" s="16">
        <v>42015094.44</v>
      </c>
      <c r="F9" s="4"/>
    </row>
    <row r="10" spans="1:6" ht="19.5" customHeight="1">
      <c r="A10" s="57" t="s">
        <v>23</v>
      </c>
      <c r="B10" s="58"/>
      <c r="C10" s="15">
        <f>SUM(C11+C12-C13)</f>
        <v>33698227.489999995</v>
      </c>
      <c r="D10" s="15">
        <f>SUM(D11+D12-D13)</f>
        <v>51873511.989999995</v>
      </c>
      <c r="E10" s="16">
        <f>SUM(E11+E12-E13)</f>
        <v>70971272.88999999</v>
      </c>
      <c r="F10" s="4"/>
    </row>
    <row r="11" spans="1:6" ht="19.5" customHeight="1">
      <c r="A11" s="59" t="s">
        <v>20</v>
      </c>
      <c r="B11" s="60"/>
      <c r="C11" s="13">
        <v>42312406.87</v>
      </c>
      <c r="D11" s="13">
        <v>52313908.19</v>
      </c>
      <c r="E11" s="14">
        <v>70909309.38</v>
      </c>
      <c r="F11" s="4"/>
    </row>
    <row r="12" spans="1:5" ht="19.5" customHeight="1">
      <c r="A12" s="59" t="s">
        <v>21</v>
      </c>
      <c r="B12" s="60"/>
      <c r="C12" s="13">
        <v>49266.82</v>
      </c>
      <c r="D12" s="13">
        <v>101174.43</v>
      </c>
      <c r="E12" s="14">
        <v>110489.32</v>
      </c>
    </row>
    <row r="13" spans="1:6" ht="19.5" customHeight="1">
      <c r="A13" s="59" t="s">
        <v>22</v>
      </c>
      <c r="B13" s="60"/>
      <c r="C13" s="13">
        <v>8663446.2</v>
      </c>
      <c r="D13" s="13">
        <v>541570.63</v>
      </c>
      <c r="E13" s="14">
        <v>48525.81</v>
      </c>
      <c r="F13" s="4"/>
    </row>
    <row r="14" spans="1:6" ht="19.5" customHeight="1">
      <c r="A14" s="57" t="s">
        <v>24</v>
      </c>
      <c r="B14" s="58"/>
      <c r="C14" s="15">
        <f>C9-C10</f>
        <v>7922741.710000008</v>
      </c>
      <c r="D14" s="15">
        <v>0</v>
      </c>
      <c r="E14" s="16">
        <v>0</v>
      </c>
      <c r="F14" s="4"/>
    </row>
    <row r="15" spans="1:6" ht="19.5" customHeight="1">
      <c r="A15" s="57" t="s">
        <v>25</v>
      </c>
      <c r="B15" s="58"/>
      <c r="C15" s="15">
        <v>0</v>
      </c>
      <c r="D15" s="15">
        <v>0</v>
      </c>
      <c r="E15" s="16">
        <v>0</v>
      </c>
      <c r="F15" s="4"/>
    </row>
    <row r="16" spans="1:6" ht="19.5" customHeight="1">
      <c r="A16" s="57" t="s">
        <v>26</v>
      </c>
      <c r="B16" s="58"/>
      <c r="C16" s="15">
        <v>662979.34</v>
      </c>
      <c r="D16" s="15">
        <v>621067.63</v>
      </c>
      <c r="E16" s="16">
        <v>579048.58</v>
      </c>
      <c r="F16" s="4"/>
    </row>
    <row r="17" spans="1:6" ht="19.5" customHeight="1" thickBot="1">
      <c r="A17" s="61" t="s">
        <v>27</v>
      </c>
      <c r="B17" s="62"/>
      <c r="C17" s="19">
        <f>C14+C15-C16</f>
        <v>7259762.3700000085</v>
      </c>
      <c r="D17" s="19">
        <f>D14+D15-D16</f>
        <v>-621067.63</v>
      </c>
      <c r="E17" s="20">
        <f>E14+E15-E16</f>
        <v>-579048.58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49" t="s">
        <v>6</v>
      </c>
      <c r="B20" s="50"/>
      <c r="C20" s="50"/>
      <c r="D20" s="50" t="s">
        <v>28</v>
      </c>
      <c r="E20" s="56"/>
    </row>
    <row r="21" spans="1:5" ht="19.5" customHeight="1">
      <c r="A21" s="51"/>
      <c r="B21" s="52"/>
      <c r="C21" s="52"/>
      <c r="D21" s="17" t="s">
        <v>29</v>
      </c>
      <c r="E21" s="18" t="s">
        <v>30</v>
      </c>
    </row>
    <row r="22" spans="1:5" ht="19.5" customHeight="1" thickBot="1">
      <c r="A22" s="63" t="s">
        <v>31</v>
      </c>
      <c r="B22" s="64"/>
      <c r="C22" s="64"/>
      <c r="D22" s="21">
        <f>E17-D17</f>
        <v>42019.05000000005</v>
      </c>
      <c r="E22" s="22">
        <f>E17-C17</f>
        <v>-7838810.950000009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49" t="s">
        <v>34</v>
      </c>
      <c r="B25" s="50"/>
      <c r="C25" s="50"/>
      <c r="D25" s="50" t="s">
        <v>32</v>
      </c>
      <c r="E25" s="65"/>
    </row>
    <row r="26" spans="1:5" ht="19.5" customHeight="1">
      <c r="A26" s="51"/>
      <c r="B26" s="52"/>
      <c r="C26" s="52"/>
      <c r="D26" s="52" t="s">
        <v>33</v>
      </c>
      <c r="E26" s="66"/>
    </row>
    <row r="27" spans="1:5" ht="19.5" customHeight="1" thickBot="1">
      <c r="A27" s="63" t="s">
        <v>35</v>
      </c>
      <c r="B27" s="64"/>
      <c r="C27" s="64"/>
      <c r="D27" s="67">
        <v>-1853389.42</v>
      </c>
      <c r="E27" s="68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49" t="s">
        <v>36</v>
      </c>
      <c r="B30" s="50"/>
      <c r="C30" s="50" t="s">
        <v>16</v>
      </c>
      <c r="D30" s="50"/>
      <c r="E30" s="56"/>
    </row>
    <row r="31" spans="1:5" ht="19.5" customHeight="1">
      <c r="A31" s="51"/>
      <c r="B31" s="52"/>
      <c r="C31" s="17" t="s">
        <v>106</v>
      </c>
      <c r="D31" s="17" t="s">
        <v>17</v>
      </c>
      <c r="E31" s="18" t="s">
        <v>18</v>
      </c>
    </row>
    <row r="32" spans="1:5" ht="19.5" customHeight="1">
      <c r="A32" s="57" t="s">
        <v>37</v>
      </c>
      <c r="B32" s="58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9" t="s">
        <v>38</v>
      </c>
      <c r="B33" s="60"/>
      <c r="C33" s="13">
        <v>0</v>
      </c>
      <c r="D33" s="13">
        <v>0</v>
      </c>
      <c r="E33" s="14">
        <v>0</v>
      </c>
    </row>
    <row r="34" spans="1:5" ht="19.5" customHeight="1">
      <c r="A34" s="59" t="s">
        <v>39</v>
      </c>
      <c r="B34" s="60"/>
      <c r="C34" s="13">
        <v>0</v>
      </c>
      <c r="D34" s="13">
        <v>0</v>
      </c>
      <c r="E34" s="14">
        <v>0</v>
      </c>
    </row>
    <row r="35" spans="1:5" ht="19.5" customHeight="1">
      <c r="A35" s="57" t="s">
        <v>40</v>
      </c>
      <c r="B35" s="58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9" t="s">
        <v>20</v>
      </c>
      <c r="B36" s="60"/>
      <c r="C36" s="13">
        <v>0</v>
      </c>
      <c r="D36" s="13">
        <v>0</v>
      </c>
      <c r="E36" s="14">
        <v>0</v>
      </c>
    </row>
    <row r="37" spans="1:5" ht="19.5" customHeight="1">
      <c r="A37" s="59" t="s">
        <v>41</v>
      </c>
      <c r="B37" s="60"/>
      <c r="C37" s="13">
        <v>0</v>
      </c>
      <c r="D37" s="13">
        <v>0</v>
      </c>
      <c r="E37" s="14">
        <v>0</v>
      </c>
    </row>
    <row r="38" spans="1:5" ht="19.5" customHeight="1">
      <c r="A38" s="59" t="s">
        <v>42</v>
      </c>
      <c r="B38" s="60"/>
      <c r="C38" s="13">
        <v>0</v>
      </c>
      <c r="D38" s="13">
        <v>0</v>
      </c>
      <c r="E38" s="14">
        <v>0</v>
      </c>
    </row>
    <row r="39" spans="1:5" ht="19.5" customHeight="1">
      <c r="A39" s="59" t="s">
        <v>43</v>
      </c>
      <c r="B39" s="60"/>
      <c r="C39" s="13">
        <v>0</v>
      </c>
      <c r="D39" s="13">
        <v>0</v>
      </c>
      <c r="E39" s="14">
        <v>0</v>
      </c>
    </row>
    <row r="40" spans="1:5" ht="19.5" customHeight="1">
      <c r="A40" s="57" t="s">
        <v>44</v>
      </c>
      <c r="B40" s="58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7" t="s">
        <v>45</v>
      </c>
      <c r="B41" s="58"/>
      <c r="C41" s="15">
        <v>0</v>
      </c>
      <c r="D41" s="15">
        <v>0</v>
      </c>
      <c r="E41" s="16">
        <v>0</v>
      </c>
    </row>
    <row r="42" spans="1:5" ht="19.5" customHeight="1" thickBot="1">
      <c r="A42" s="61" t="s">
        <v>46</v>
      </c>
      <c r="B42" s="62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2" customHeight="1">
      <c r="A44" s="98" t="s">
        <v>109</v>
      </c>
      <c r="B44" s="2"/>
      <c r="C44" s="5"/>
      <c r="D44" s="5"/>
      <c r="E44" s="5"/>
    </row>
    <row r="45" spans="1:5" ht="14.25" customHeight="1">
      <c r="A45" s="99" t="s">
        <v>110</v>
      </c>
      <c r="B45" s="2"/>
      <c r="C45" s="5"/>
      <c r="D45" s="5"/>
      <c r="E45" s="5"/>
    </row>
    <row r="46" spans="1:5" ht="14.25" customHeight="1">
      <c r="A46" s="99"/>
      <c r="B46" s="2"/>
      <c r="C46" s="5"/>
      <c r="D46" s="5"/>
      <c r="E46" s="5"/>
    </row>
    <row r="47" spans="1:5" ht="19.5" customHeight="1">
      <c r="A47" s="2"/>
      <c r="B47" s="2"/>
      <c r="C47" s="5"/>
      <c r="D47" s="5"/>
      <c r="E47" s="5"/>
    </row>
    <row r="48" spans="1:6" ht="15" customHeight="1">
      <c r="A48" s="10" t="s">
        <v>7</v>
      </c>
      <c r="B48" s="46" t="s">
        <v>8</v>
      </c>
      <c r="C48" s="46"/>
      <c r="D48" s="10" t="s">
        <v>107</v>
      </c>
      <c r="E48" s="46" t="s">
        <v>108</v>
      </c>
      <c r="F48" s="46"/>
    </row>
    <row r="49" spans="1:6" ht="15" customHeight="1">
      <c r="A49" s="10" t="s">
        <v>11</v>
      </c>
      <c r="B49" s="46" t="s">
        <v>12</v>
      </c>
      <c r="C49" s="46"/>
      <c r="D49" s="10" t="s">
        <v>10</v>
      </c>
      <c r="E49" s="46" t="s">
        <v>9</v>
      </c>
      <c r="F49" s="46"/>
    </row>
    <row r="50" spans="1:5" ht="15" customHeight="1">
      <c r="A50" s="10" t="s">
        <v>13</v>
      </c>
      <c r="B50" s="46" t="s">
        <v>14</v>
      </c>
      <c r="C50" s="46"/>
      <c r="E50" s="3"/>
    </row>
    <row r="51" ht="15" customHeight="1"/>
    <row r="52" ht="15" customHeight="1"/>
    <row r="53" ht="15" customHeight="1"/>
    <row r="54" ht="15" customHeight="1"/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5.75">
      <c r="A61" s="10"/>
      <c r="B61" s="2"/>
      <c r="C61" s="10"/>
      <c r="D61" s="10"/>
      <c r="E61" s="10"/>
    </row>
    <row r="62" spans="1:5" ht="12.75">
      <c r="A62" s="46"/>
      <c r="B62" s="46"/>
      <c r="C62" s="46"/>
      <c r="D62" s="46"/>
      <c r="E62" s="46"/>
    </row>
    <row r="63" spans="1:5" ht="12.75">
      <c r="A63" s="46"/>
      <c r="B63" s="46"/>
      <c r="C63" s="46"/>
      <c r="D63" s="46"/>
      <c r="E63" s="46"/>
    </row>
    <row r="64" spans="1:5" ht="12.75">
      <c r="A64" s="46"/>
      <c r="B64" s="46"/>
      <c r="C64" s="46"/>
      <c r="D64" s="46"/>
      <c r="E64" s="46"/>
    </row>
    <row r="65" spans="1:5" ht="15.75">
      <c r="A65" s="10"/>
      <c r="B65" s="2"/>
      <c r="C65" s="10"/>
      <c r="D65" s="10"/>
      <c r="E65" s="10"/>
    </row>
  </sheetData>
  <sheetProtection selectLockedCells="1"/>
  <mergeCells count="50">
    <mergeCell ref="B50:C50"/>
    <mergeCell ref="B48:C48"/>
    <mergeCell ref="E48:F48"/>
    <mergeCell ref="B49:C49"/>
    <mergeCell ref="E49:F49"/>
    <mergeCell ref="A42:B42"/>
    <mergeCell ref="C59:E59"/>
    <mergeCell ref="C60:E60"/>
    <mergeCell ref="A36:B36"/>
    <mergeCell ref="A37:B37"/>
    <mergeCell ref="A38:B38"/>
    <mergeCell ref="A39:B39"/>
    <mergeCell ref="A40:B40"/>
    <mergeCell ref="A41:B41"/>
    <mergeCell ref="A59:B59"/>
    <mergeCell ref="A32:B32"/>
    <mergeCell ref="A33:B33"/>
    <mergeCell ref="A34:B34"/>
    <mergeCell ref="A35:B35"/>
    <mergeCell ref="A27:C27"/>
    <mergeCell ref="D27:E27"/>
    <mergeCell ref="A30:B31"/>
    <mergeCell ref="C30:E30"/>
    <mergeCell ref="A17:B17"/>
    <mergeCell ref="A22:C22"/>
    <mergeCell ref="A25:C26"/>
    <mergeCell ref="D25:E25"/>
    <mergeCell ref="D26:E26"/>
    <mergeCell ref="A13:B13"/>
    <mergeCell ref="A14:B14"/>
    <mergeCell ref="A15:B15"/>
    <mergeCell ref="A16:B16"/>
    <mergeCell ref="A9:B9"/>
    <mergeCell ref="A10:B10"/>
    <mergeCell ref="A11:B11"/>
    <mergeCell ref="A12:B12"/>
    <mergeCell ref="C62:E62"/>
    <mergeCell ref="C63:E63"/>
    <mergeCell ref="C64:E64"/>
    <mergeCell ref="A1:E1"/>
    <mergeCell ref="A2:E2"/>
    <mergeCell ref="A3:E3"/>
    <mergeCell ref="A7:B8"/>
    <mergeCell ref="C7:E7"/>
    <mergeCell ref="D20:E20"/>
    <mergeCell ref="A20:C21"/>
    <mergeCell ref="A60:B60"/>
    <mergeCell ref="A62:B62"/>
    <mergeCell ref="A63:B63"/>
    <mergeCell ref="A64:B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PageLayoutView="0" workbookViewId="0" topLeftCell="A1">
      <selection activeCell="D44" sqref="D4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47" t="s">
        <v>3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8" t="s">
        <v>1</v>
      </c>
      <c r="B3" s="48"/>
      <c r="C3" s="48"/>
      <c r="D3" s="48"/>
      <c r="E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105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9" t="s">
        <v>48</v>
      </c>
      <c r="B7" s="50"/>
      <c r="C7" s="50" t="s">
        <v>4</v>
      </c>
      <c r="D7" s="50" t="s">
        <v>47</v>
      </c>
      <c r="E7" s="56"/>
    </row>
    <row r="8" spans="1:5" ht="19.5" customHeight="1">
      <c r="A8" s="51"/>
      <c r="B8" s="52"/>
      <c r="C8" s="52"/>
      <c r="D8" s="17" t="s">
        <v>111</v>
      </c>
      <c r="E8" s="18" t="s">
        <v>102</v>
      </c>
    </row>
    <row r="9" spans="1:5" ht="19.5" customHeight="1">
      <c r="A9" s="42" t="s">
        <v>49</v>
      </c>
      <c r="B9" s="43"/>
      <c r="C9" s="15">
        <f>SUM(C10+C16+C19+C22+C28)</f>
        <v>437344501.69</v>
      </c>
      <c r="D9" s="15">
        <f>SUM(D10+D16+D19+D22+D28)</f>
        <v>161954708.38</v>
      </c>
      <c r="E9" s="16">
        <f>SUM(E10+E16+E19+E22+E28)</f>
        <v>154600995.31</v>
      </c>
    </row>
    <row r="10" spans="1:5" ht="19.5" customHeight="1">
      <c r="A10" s="69" t="s">
        <v>50</v>
      </c>
      <c r="B10" s="70"/>
      <c r="C10" s="23">
        <f>SUM(C11:C15)</f>
        <v>170656760</v>
      </c>
      <c r="D10" s="23">
        <f>SUM(D11:D15)</f>
        <v>69977232.1</v>
      </c>
      <c r="E10" s="26">
        <f>SUM(E11:E15)</f>
        <v>64157453.17</v>
      </c>
    </row>
    <row r="11" spans="1:5" ht="19.5" customHeight="1">
      <c r="A11" s="59" t="s">
        <v>51</v>
      </c>
      <c r="B11" s="60"/>
      <c r="C11" s="12">
        <v>80212700</v>
      </c>
      <c r="D11" s="12">
        <v>45746775.9</v>
      </c>
      <c r="E11" s="27">
        <v>42148639.94</v>
      </c>
    </row>
    <row r="12" spans="1:5" ht="19.5" customHeight="1">
      <c r="A12" s="59" t="s">
        <v>52</v>
      </c>
      <c r="B12" s="60"/>
      <c r="C12" s="12">
        <v>47530260</v>
      </c>
      <c r="D12" s="12">
        <v>15020658.87</v>
      </c>
      <c r="E12" s="27">
        <v>13626776.92</v>
      </c>
    </row>
    <row r="13" spans="1:5" ht="19.5" customHeight="1">
      <c r="A13" s="59" t="s">
        <v>53</v>
      </c>
      <c r="B13" s="60"/>
      <c r="C13" s="12">
        <v>11876000</v>
      </c>
      <c r="D13" s="12">
        <v>3151734.99</v>
      </c>
      <c r="E13" s="27">
        <v>3035001.01</v>
      </c>
    </row>
    <row r="14" spans="1:5" ht="19.5" customHeight="1">
      <c r="A14" s="59" t="s">
        <v>54</v>
      </c>
      <c r="B14" s="60"/>
      <c r="C14" s="13">
        <v>13078700</v>
      </c>
      <c r="D14" s="13">
        <v>4347665.77</v>
      </c>
      <c r="E14" s="14">
        <v>3499723.66</v>
      </c>
    </row>
    <row r="15" spans="1:5" ht="19.5" customHeight="1">
      <c r="A15" s="59" t="s">
        <v>55</v>
      </c>
      <c r="B15" s="60"/>
      <c r="C15" s="13">
        <v>17959100</v>
      </c>
      <c r="D15" s="13">
        <v>1710396.57</v>
      </c>
      <c r="E15" s="14">
        <v>1847311.64</v>
      </c>
    </row>
    <row r="16" spans="1:5" ht="19.5" customHeight="1">
      <c r="A16" s="69" t="s">
        <v>56</v>
      </c>
      <c r="B16" s="70"/>
      <c r="C16" s="23">
        <f>SUM(C17:C18)</f>
        <v>10160100</v>
      </c>
      <c r="D16" s="23">
        <f>SUM(D17:D18)</f>
        <v>2523024.14</v>
      </c>
      <c r="E16" s="26">
        <f>SUM(E17:E18)</f>
        <v>2324325.98</v>
      </c>
    </row>
    <row r="17" spans="1:5" ht="19.5" customHeight="1">
      <c r="A17" s="59" t="s">
        <v>57</v>
      </c>
      <c r="B17" s="60"/>
      <c r="C17" s="12">
        <v>160100</v>
      </c>
      <c r="D17" s="12">
        <v>37731.39</v>
      </c>
      <c r="E17" s="27">
        <v>34567.04</v>
      </c>
    </row>
    <row r="18" spans="1:5" ht="19.5" customHeight="1">
      <c r="A18" s="59" t="s">
        <v>58</v>
      </c>
      <c r="B18" s="60"/>
      <c r="C18" s="12">
        <v>10000000</v>
      </c>
      <c r="D18" s="12">
        <v>2485292.75</v>
      </c>
      <c r="E18" s="27">
        <v>2289758.94</v>
      </c>
    </row>
    <row r="19" spans="1:5" ht="19.5" customHeight="1">
      <c r="A19" s="69" t="s">
        <v>59</v>
      </c>
      <c r="B19" s="70"/>
      <c r="C19" s="23">
        <f>SUM(C20-C21)</f>
        <v>253800</v>
      </c>
      <c r="D19" s="23">
        <f>SUM(D20-D21)</f>
        <v>68083.5</v>
      </c>
      <c r="E19" s="26">
        <f>SUM(E20-E21)</f>
        <v>66050.16000000015</v>
      </c>
    </row>
    <row r="20" spans="1:5" ht="19.5" customHeight="1">
      <c r="A20" s="59" t="s">
        <v>60</v>
      </c>
      <c r="B20" s="60"/>
      <c r="C20" s="12">
        <v>5332700</v>
      </c>
      <c r="D20" s="12">
        <v>1314765.21</v>
      </c>
      <c r="E20" s="27">
        <v>1565437.61</v>
      </c>
    </row>
    <row r="21" spans="1:5" ht="19.5" customHeight="1">
      <c r="A21" s="59" t="s">
        <v>61</v>
      </c>
      <c r="B21" s="60"/>
      <c r="C21" s="12">
        <v>5078900</v>
      </c>
      <c r="D21" s="12">
        <v>1246681.71</v>
      </c>
      <c r="E21" s="27">
        <v>1499387.45</v>
      </c>
    </row>
    <row r="22" spans="1:5" ht="19.5" customHeight="1">
      <c r="A22" s="69" t="s">
        <v>62</v>
      </c>
      <c r="B22" s="70"/>
      <c r="C22" s="23">
        <f>SUM(C23:C27)</f>
        <v>233817277.68</v>
      </c>
      <c r="D22" s="23">
        <f>SUM(D23:D27)</f>
        <v>81208385.4</v>
      </c>
      <c r="E22" s="26">
        <f>SUM(E23:E27)</f>
        <v>82624074.74000001</v>
      </c>
    </row>
    <row r="23" spans="1:5" ht="19.5" customHeight="1">
      <c r="A23" s="59" t="s">
        <v>63</v>
      </c>
      <c r="B23" s="60"/>
      <c r="C23" s="12">
        <v>45595700</v>
      </c>
      <c r="D23" s="12">
        <v>15263727.76</v>
      </c>
      <c r="E23" s="27">
        <v>13787034.24</v>
      </c>
    </row>
    <row r="24" spans="1:5" ht="19.5" customHeight="1">
      <c r="A24" s="59" t="s">
        <v>64</v>
      </c>
      <c r="B24" s="60"/>
      <c r="C24" s="12">
        <v>94539800</v>
      </c>
      <c r="D24" s="12">
        <v>26537791.27</v>
      </c>
      <c r="E24" s="27">
        <v>28774521.29</v>
      </c>
    </row>
    <row r="25" spans="1:5" ht="19.5" customHeight="1">
      <c r="A25" s="59" t="s">
        <v>65</v>
      </c>
      <c r="B25" s="60"/>
      <c r="C25" s="12">
        <v>32813000</v>
      </c>
      <c r="D25" s="12">
        <v>21447939.35</v>
      </c>
      <c r="E25" s="27">
        <v>21168597.85</v>
      </c>
    </row>
    <row r="26" spans="1:5" ht="19.5" customHeight="1">
      <c r="A26" s="59" t="s">
        <v>66</v>
      </c>
      <c r="B26" s="60"/>
      <c r="C26" s="13">
        <v>6654000</v>
      </c>
      <c r="D26" s="13">
        <v>1612432.3</v>
      </c>
      <c r="E26" s="14">
        <v>2345951.2</v>
      </c>
    </row>
    <row r="27" spans="1:5" ht="19.5" customHeight="1">
      <c r="A27" s="59" t="s">
        <v>67</v>
      </c>
      <c r="B27" s="60"/>
      <c r="C27" s="13">
        <v>54214777.68</v>
      </c>
      <c r="D27" s="13">
        <v>16346494.72</v>
      </c>
      <c r="E27" s="14">
        <v>16547970.16</v>
      </c>
    </row>
    <row r="28" spans="1:5" ht="19.5" customHeight="1">
      <c r="A28" s="69" t="s">
        <v>68</v>
      </c>
      <c r="B28" s="70"/>
      <c r="C28" s="23">
        <f>SUM(C29:C30)</f>
        <v>22456564.009999998</v>
      </c>
      <c r="D28" s="23">
        <f>SUM(D29:D30)</f>
        <v>8177983.24</v>
      </c>
      <c r="E28" s="26">
        <f>SUM(E29:E30)</f>
        <v>5429091.26</v>
      </c>
    </row>
    <row r="29" spans="1:5" ht="19.5" customHeight="1">
      <c r="A29" s="59" t="s">
        <v>69</v>
      </c>
      <c r="B29" s="60"/>
      <c r="C29" s="12">
        <v>10282100</v>
      </c>
      <c r="D29" s="12">
        <v>1515689.55</v>
      </c>
      <c r="E29" s="27">
        <v>1319704.21</v>
      </c>
    </row>
    <row r="30" spans="1:5" ht="19.5" customHeight="1">
      <c r="A30" s="59" t="s">
        <v>70</v>
      </c>
      <c r="B30" s="60"/>
      <c r="C30" s="12">
        <v>12174464.01</v>
      </c>
      <c r="D30" s="12">
        <v>6662293.69</v>
      </c>
      <c r="E30" s="27">
        <v>4109387.05</v>
      </c>
    </row>
    <row r="31" spans="1:5" ht="19.5" customHeight="1">
      <c r="A31" s="42" t="s">
        <v>72</v>
      </c>
      <c r="B31" s="43"/>
      <c r="C31" s="24">
        <f>SUM(C32+C33+C34+C35)</f>
        <v>35682552.42</v>
      </c>
      <c r="D31" s="24">
        <f>SUM(D32+D33+D34+D35)</f>
        <v>2647744.2699999996</v>
      </c>
      <c r="E31" s="28">
        <f>SUM(E32+E33+E34+E35)</f>
        <v>1496414.51</v>
      </c>
    </row>
    <row r="32" spans="1:5" ht="19.5" customHeight="1">
      <c r="A32" s="69" t="s">
        <v>71</v>
      </c>
      <c r="B32" s="70"/>
      <c r="C32" s="23">
        <v>21448499.03</v>
      </c>
      <c r="D32" s="23">
        <v>1177128.13</v>
      </c>
      <c r="E32" s="26">
        <v>1268114.51</v>
      </c>
    </row>
    <row r="33" spans="1:5" ht="19.5" customHeight="1">
      <c r="A33" s="69" t="s">
        <v>73</v>
      </c>
      <c r="B33" s="70"/>
      <c r="C33" s="23">
        <v>0</v>
      </c>
      <c r="D33" s="23">
        <v>0</v>
      </c>
      <c r="E33" s="26">
        <v>0</v>
      </c>
    </row>
    <row r="34" spans="1:5" ht="19.5" customHeight="1">
      <c r="A34" s="69" t="s">
        <v>74</v>
      </c>
      <c r="B34" s="70"/>
      <c r="C34" s="23">
        <v>50000</v>
      </c>
      <c r="D34" s="23">
        <v>0</v>
      </c>
      <c r="E34" s="26">
        <v>0</v>
      </c>
    </row>
    <row r="35" spans="1:5" ht="19.5" customHeight="1">
      <c r="A35" s="69" t="s">
        <v>75</v>
      </c>
      <c r="B35" s="70"/>
      <c r="C35" s="23">
        <f>SUM(C36:C37)</f>
        <v>14184053.39</v>
      </c>
      <c r="D35" s="23">
        <f>SUM(D36:D37)</f>
        <v>1470616.14</v>
      </c>
      <c r="E35" s="26">
        <f>SUM(E36:E37)</f>
        <v>228300</v>
      </c>
    </row>
    <row r="36" spans="1:5" ht="19.5" customHeight="1">
      <c r="A36" s="59" t="s">
        <v>66</v>
      </c>
      <c r="B36" s="60"/>
      <c r="C36" s="12">
        <v>13963853.39</v>
      </c>
      <c r="D36" s="12">
        <v>1470616.14</v>
      </c>
      <c r="E36" s="27">
        <v>0</v>
      </c>
    </row>
    <row r="37" spans="1:5" ht="19.5" customHeight="1">
      <c r="A37" s="59" t="s">
        <v>76</v>
      </c>
      <c r="B37" s="60"/>
      <c r="C37" s="12">
        <v>220200</v>
      </c>
      <c r="D37" s="12">
        <v>0</v>
      </c>
      <c r="E37" s="27">
        <v>228300</v>
      </c>
    </row>
    <row r="38" spans="1:5" ht="19.5" customHeight="1">
      <c r="A38" s="69" t="s">
        <v>77</v>
      </c>
      <c r="B38" s="70"/>
      <c r="C38" s="23">
        <v>0</v>
      </c>
      <c r="D38" s="23">
        <v>0</v>
      </c>
      <c r="E38" s="26">
        <v>0</v>
      </c>
    </row>
    <row r="39" spans="1:5" ht="19.5" customHeight="1">
      <c r="A39" s="42" t="s">
        <v>78</v>
      </c>
      <c r="B39" s="43"/>
      <c r="C39" s="24">
        <f>SUM(C31-C32-C33-C34)</f>
        <v>14184053.39</v>
      </c>
      <c r="D39" s="24">
        <f>SUM(D31-D32-D33-D34)</f>
        <v>1470616.1399999997</v>
      </c>
      <c r="E39" s="28">
        <f>SUM(E31-E32-E33-E34)</f>
        <v>228300</v>
      </c>
    </row>
    <row r="40" spans="1:5" ht="19.5" customHeight="1" thickBot="1">
      <c r="A40" s="71" t="s">
        <v>79</v>
      </c>
      <c r="B40" s="72"/>
      <c r="C40" s="29">
        <f>C9+C39</f>
        <v>451528555.08</v>
      </c>
      <c r="D40" s="29">
        <f>D9+D39</f>
        <v>163425324.51999998</v>
      </c>
      <c r="E40" s="30">
        <f>E9+E39</f>
        <v>154829295.31</v>
      </c>
    </row>
    <row r="41" spans="1:5" ht="15" customHeight="1" thickTop="1">
      <c r="A41" s="44"/>
      <c r="B41" s="7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107</v>
      </c>
      <c r="E43" s="45" t="s">
        <v>108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5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6"/>
      <c r="E55" s="46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D55:E55"/>
    <mergeCell ref="A1:E1"/>
    <mergeCell ref="A2:E2"/>
    <mergeCell ref="A3:E3"/>
    <mergeCell ref="A34:B34"/>
    <mergeCell ref="A35:B35"/>
    <mergeCell ref="A36:B36"/>
    <mergeCell ref="A37:B37"/>
    <mergeCell ref="A41:B41"/>
    <mergeCell ref="A25:B25"/>
    <mergeCell ref="A26:B26"/>
    <mergeCell ref="A27:B27"/>
    <mergeCell ref="A28:B28"/>
    <mergeCell ref="A39:B39"/>
    <mergeCell ref="A29:B29"/>
    <mergeCell ref="A30:B30"/>
    <mergeCell ref="A31:B31"/>
    <mergeCell ref="A32:B32"/>
    <mergeCell ref="A20:B20"/>
    <mergeCell ref="A21:B21"/>
    <mergeCell ref="A18:B18"/>
    <mergeCell ref="A14:B14"/>
    <mergeCell ref="A15:B15"/>
    <mergeCell ref="A16:B16"/>
    <mergeCell ref="A17:B17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2:B22"/>
    <mergeCell ref="A23:B23"/>
    <mergeCell ref="A40:B40"/>
    <mergeCell ref="A38:B38"/>
    <mergeCell ref="A24:B24"/>
    <mergeCell ref="A33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6">
      <selection activeCell="E36" sqref="E36:F36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47" t="s">
        <v>3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105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49" t="s">
        <v>80</v>
      </c>
      <c r="B7" s="50"/>
      <c r="C7" s="50" t="s">
        <v>4</v>
      </c>
      <c r="D7" s="50" t="s">
        <v>83</v>
      </c>
      <c r="E7" s="50"/>
      <c r="F7" s="50"/>
      <c r="G7" s="50"/>
      <c r="H7" s="50"/>
      <c r="I7" s="56"/>
    </row>
    <row r="8" spans="1:9" ht="19.5" customHeight="1">
      <c r="A8" s="51"/>
      <c r="B8" s="52"/>
      <c r="C8" s="52"/>
      <c r="D8" s="52" t="s">
        <v>81</v>
      </c>
      <c r="E8" s="52"/>
      <c r="F8" s="52" t="s">
        <v>5</v>
      </c>
      <c r="G8" s="52"/>
      <c r="H8" s="52" t="s">
        <v>82</v>
      </c>
      <c r="I8" s="81"/>
    </row>
    <row r="9" spans="1:9" ht="19.5" customHeight="1">
      <c r="A9" s="51"/>
      <c r="B9" s="52"/>
      <c r="C9" s="52"/>
      <c r="D9" s="17" t="s">
        <v>112</v>
      </c>
      <c r="E9" s="17" t="s">
        <v>104</v>
      </c>
      <c r="F9" s="17" t="s">
        <v>112</v>
      </c>
      <c r="G9" s="17" t="s">
        <v>104</v>
      </c>
      <c r="H9" s="17" t="s">
        <v>113</v>
      </c>
      <c r="I9" s="18" t="s">
        <v>103</v>
      </c>
    </row>
    <row r="10" spans="1:9" ht="19.5" customHeight="1">
      <c r="A10" s="77" t="s">
        <v>84</v>
      </c>
      <c r="B10" s="78"/>
      <c r="C10" s="33">
        <f aca="true" t="shared" si="0" ref="C10:I10">SUM(C11:C13)</f>
        <v>423323819.33</v>
      </c>
      <c r="D10" s="33">
        <f t="shared" si="0"/>
        <v>189118056.20999998</v>
      </c>
      <c r="E10" s="33">
        <f t="shared" si="0"/>
        <v>172299598.23000002</v>
      </c>
      <c r="F10" s="33">
        <f t="shared" si="0"/>
        <v>126122488.42</v>
      </c>
      <c r="G10" s="33">
        <f t="shared" si="0"/>
        <v>108565745.9</v>
      </c>
      <c r="H10" s="33">
        <f t="shared" si="0"/>
        <v>0</v>
      </c>
      <c r="I10" s="38">
        <f t="shared" si="0"/>
        <v>0</v>
      </c>
    </row>
    <row r="11" spans="1:9" ht="19.5" customHeight="1">
      <c r="A11" s="94" t="s">
        <v>85</v>
      </c>
      <c r="B11" s="95"/>
      <c r="C11" s="34">
        <v>215618240.98</v>
      </c>
      <c r="D11" s="34">
        <v>67119663.74</v>
      </c>
      <c r="E11" s="34">
        <v>58992413.74</v>
      </c>
      <c r="F11" s="34">
        <v>67118726.74</v>
      </c>
      <c r="G11" s="34">
        <v>58975475.34</v>
      </c>
      <c r="H11" s="34">
        <v>0</v>
      </c>
      <c r="I11" s="35">
        <v>0</v>
      </c>
    </row>
    <row r="12" spans="1:9" ht="19.5" customHeight="1">
      <c r="A12" s="94" t="s">
        <v>86</v>
      </c>
      <c r="B12" s="95"/>
      <c r="C12" s="34">
        <v>4914410</v>
      </c>
      <c r="D12" s="34">
        <v>1417080.83</v>
      </c>
      <c r="E12" s="34">
        <v>1252643.2</v>
      </c>
      <c r="F12" s="34">
        <v>1409386.26</v>
      </c>
      <c r="G12" s="34">
        <v>1247682.3</v>
      </c>
      <c r="H12" s="34">
        <v>0</v>
      </c>
      <c r="I12" s="35">
        <v>0</v>
      </c>
    </row>
    <row r="13" spans="1:9" ht="19.5" customHeight="1">
      <c r="A13" s="94" t="s">
        <v>87</v>
      </c>
      <c r="B13" s="95"/>
      <c r="C13" s="34">
        <v>202791168.35</v>
      </c>
      <c r="D13" s="34">
        <v>120581311.64</v>
      </c>
      <c r="E13" s="34">
        <v>112054541.29</v>
      </c>
      <c r="F13" s="34">
        <v>57594375.42</v>
      </c>
      <c r="G13" s="34">
        <v>48342588.26</v>
      </c>
      <c r="H13" s="34">
        <v>0</v>
      </c>
      <c r="I13" s="35">
        <v>0</v>
      </c>
    </row>
    <row r="14" spans="1:9" ht="19.5" customHeight="1">
      <c r="A14" s="77" t="s">
        <v>88</v>
      </c>
      <c r="B14" s="78"/>
      <c r="C14" s="33">
        <f aca="true" t="shared" si="1" ref="C14:I14">C10-C12</f>
        <v>418409409.33</v>
      </c>
      <c r="D14" s="33">
        <f t="shared" si="1"/>
        <v>187700975.37999997</v>
      </c>
      <c r="E14" s="33">
        <f t="shared" si="1"/>
        <v>171046955.03000003</v>
      </c>
      <c r="F14" s="33">
        <f t="shared" si="1"/>
        <v>124713102.16</v>
      </c>
      <c r="G14" s="33">
        <f t="shared" si="1"/>
        <v>107318063.60000001</v>
      </c>
      <c r="H14" s="33">
        <f t="shared" si="1"/>
        <v>0</v>
      </c>
      <c r="I14" s="38">
        <f t="shared" si="1"/>
        <v>0</v>
      </c>
    </row>
    <row r="15" spans="1:9" ht="19.5" customHeight="1">
      <c r="A15" s="77" t="s">
        <v>89</v>
      </c>
      <c r="B15" s="78"/>
      <c r="C15" s="33">
        <f aca="true" t="shared" si="2" ref="C15:I15">SUM(C16+C17+C21)</f>
        <v>57576585.86</v>
      </c>
      <c r="D15" s="33">
        <f t="shared" si="2"/>
        <v>39195721.370000005</v>
      </c>
      <c r="E15" s="33">
        <f t="shared" si="2"/>
        <v>48849448.78</v>
      </c>
      <c r="F15" s="33">
        <f t="shared" si="2"/>
        <v>7274942</v>
      </c>
      <c r="G15" s="33">
        <f t="shared" si="2"/>
        <v>4405962.68</v>
      </c>
      <c r="H15" s="33">
        <f t="shared" si="2"/>
        <v>0</v>
      </c>
      <c r="I15" s="38">
        <f t="shared" si="2"/>
        <v>0</v>
      </c>
    </row>
    <row r="16" spans="1:9" ht="19.5" customHeight="1">
      <c r="A16" s="79" t="s">
        <v>41</v>
      </c>
      <c r="B16" s="80"/>
      <c r="C16" s="23">
        <v>44636114.86</v>
      </c>
      <c r="D16" s="23">
        <v>29107505.63</v>
      </c>
      <c r="E16" s="23">
        <v>33766097.67</v>
      </c>
      <c r="F16" s="31">
        <v>6210459.81</v>
      </c>
      <c r="G16" s="31">
        <v>3383299.08</v>
      </c>
      <c r="H16" s="31">
        <v>0</v>
      </c>
      <c r="I16" s="32">
        <v>0</v>
      </c>
    </row>
    <row r="17" spans="1:9" ht="19.5" customHeight="1">
      <c r="A17" s="79" t="s">
        <v>90</v>
      </c>
      <c r="B17" s="80"/>
      <c r="C17" s="31">
        <f aca="true" t="shared" si="3" ref="C17:I17">SUM(C18:C20)</f>
        <v>10011000</v>
      </c>
      <c r="D17" s="31">
        <f t="shared" si="3"/>
        <v>9238045.65</v>
      </c>
      <c r="E17" s="31">
        <f t="shared" si="3"/>
        <v>14338638.7</v>
      </c>
      <c r="F17" s="31">
        <f t="shared" si="3"/>
        <v>215000</v>
      </c>
      <c r="G17" s="31">
        <f t="shared" si="3"/>
        <v>279435.87</v>
      </c>
      <c r="H17" s="31">
        <f t="shared" si="3"/>
        <v>0</v>
      </c>
      <c r="I17" s="32">
        <f t="shared" si="3"/>
        <v>0</v>
      </c>
    </row>
    <row r="18" spans="1:9" ht="19.5" customHeight="1">
      <c r="A18" s="96" t="s">
        <v>91</v>
      </c>
      <c r="B18" s="97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96" t="s">
        <v>92</v>
      </c>
      <c r="B19" s="97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96" t="s">
        <v>93</v>
      </c>
      <c r="B20" s="97"/>
      <c r="C20" s="12">
        <v>10011000</v>
      </c>
      <c r="D20" s="12">
        <v>9238045.65</v>
      </c>
      <c r="E20" s="12">
        <v>14338638.7</v>
      </c>
      <c r="F20" s="12">
        <v>215000</v>
      </c>
      <c r="G20" s="12">
        <v>279435.87</v>
      </c>
      <c r="H20" s="12">
        <v>0</v>
      </c>
      <c r="I20" s="27">
        <v>0</v>
      </c>
    </row>
    <row r="21" spans="1:9" ht="19.5" customHeight="1">
      <c r="A21" s="79" t="s">
        <v>94</v>
      </c>
      <c r="B21" s="80"/>
      <c r="C21" s="31">
        <v>2929471</v>
      </c>
      <c r="D21" s="31">
        <v>850170.09</v>
      </c>
      <c r="E21" s="31">
        <v>744712.41</v>
      </c>
      <c r="F21" s="31">
        <v>849482.19</v>
      </c>
      <c r="G21" s="31">
        <v>743227.73</v>
      </c>
      <c r="H21" s="31">
        <v>0</v>
      </c>
      <c r="I21" s="32">
        <v>0</v>
      </c>
    </row>
    <row r="22" spans="1:9" ht="19.5" customHeight="1">
      <c r="A22" s="57" t="s">
        <v>95</v>
      </c>
      <c r="B22" s="58"/>
      <c r="C22" s="24">
        <f aca="true" t="shared" si="4" ref="C22:I22">C15-C18-C19-C21</f>
        <v>54647114.86</v>
      </c>
      <c r="D22" s="24">
        <f t="shared" si="4"/>
        <v>38345551.28</v>
      </c>
      <c r="E22" s="24">
        <f t="shared" si="4"/>
        <v>48104736.370000005</v>
      </c>
      <c r="F22" s="24">
        <f t="shared" si="4"/>
        <v>6425459.8100000005</v>
      </c>
      <c r="G22" s="24">
        <f t="shared" si="4"/>
        <v>3662734.9499999997</v>
      </c>
      <c r="H22" s="24">
        <f t="shared" si="4"/>
        <v>0</v>
      </c>
      <c r="I22" s="28">
        <f t="shared" si="4"/>
        <v>0</v>
      </c>
    </row>
    <row r="23" spans="1:9" ht="19.5" customHeight="1">
      <c r="A23" s="57" t="s">
        <v>96</v>
      </c>
      <c r="B23" s="58"/>
      <c r="C23" s="15">
        <v>3065107.96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7" t="s">
        <v>97</v>
      </c>
      <c r="B24" s="58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7" t="s">
        <v>98</v>
      </c>
      <c r="B25" s="58"/>
      <c r="C25" s="24">
        <f aca="true" t="shared" si="5" ref="C25:I25">C14+C22+C23+C24</f>
        <v>476121632.15</v>
      </c>
      <c r="D25" s="24">
        <f t="shared" si="5"/>
        <v>226046526.65999997</v>
      </c>
      <c r="E25" s="24">
        <f t="shared" si="5"/>
        <v>219151691.40000004</v>
      </c>
      <c r="F25" s="24">
        <f t="shared" si="5"/>
        <v>131138561.97</v>
      </c>
      <c r="G25" s="24">
        <f t="shared" si="5"/>
        <v>110980798.55000001</v>
      </c>
      <c r="H25" s="24">
        <f t="shared" si="5"/>
        <v>0</v>
      </c>
      <c r="I25" s="28">
        <f t="shared" si="5"/>
        <v>0</v>
      </c>
    </row>
    <row r="26" spans="1:9" ht="19.5" customHeight="1">
      <c r="A26" s="57" t="s">
        <v>99</v>
      </c>
      <c r="B26" s="58"/>
      <c r="C26" s="24">
        <f>'Rec Resultado Primário - 2º Bim'!C40-'Dep Resultado Primário - 2º Bim'!C25</f>
        <v>-24593077.069999993</v>
      </c>
      <c r="D26" s="24">
        <f>'Rec Resultado Primário - 2º Bim'!D40-'Dep Resultado Primário - 2º Bim'!D25</f>
        <v>-62621202.139999986</v>
      </c>
      <c r="E26" s="24">
        <f>'Rec Resultado Primário - 2º Bim'!E40-'Dep Resultado Primário - 2º Bim'!E25</f>
        <v>-64322396.09000003</v>
      </c>
      <c r="F26" s="24">
        <v>32286762.55</v>
      </c>
      <c r="G26" s="24">
        <v>43848496.76</v>
      </c>
      <c r="H26" s="24">
        <f>'Rec Resultado Primário - 2º Bim'!H40-'Dep Resultado Primário - 2º Bim'!H25</f>
        <v>0</v>
      </c>
      <c r="I26" s="28">
        <f>'Rec Resultado Primário - 2º Bim'!I40-'Dep Resultado Primário - 2º Bim'!I25</f>
        <v>0</v>
      </c>
    </row>
    <row r="27" spans="1:9" ht="19.5" customHeight="1" thickBot="1">
      <c r="A27" s="61" t="s">
        <v>100</v>
      </c>
      <c r="B27" s="62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44"/>
      <c r="B28" s="73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5" t="s">
        <v>34</v>
      </c>
      <c r="B30" s="86"/>
      <c r="C30" s="86"/>
      <c r="D30" s="86"/>
      <c r="E30" s="87"/>
      <c r="F30" s="74" t="s">
        <v>32</v>
      </c>
      <c r="G30" s="75"/>
      <c r="H30" s="75"/>
      <c r="I30" s="76"/>
    </row>
    <row r="31" spans="1:9" ht="19.5" customHeight="1">
      <c r="A31" s="88" t="s">
        <v>101</v>
      </c>
      <c r="B31" s="89"/>
      <c r="C31" s="89"/>
      <c r="D31" s="89"/>
      <c r="E31" s="90"/>
      <c r="F31" s="74" t="s">
        <v>33</v>
      </c>
      <c r="G31" s="75"/>
      <c r="H31" s="75"/>
      <c r="I31" s="76"/>
    </row>
    <row r="32" spans="1:9" ht="19.5" customHeight="1">
      <c r="A32" s="91"/>
      <c r="B32" s="92"/>
      <c r="C32" s="92"/>
      <c r="D32" s="92"/>
      <c r="E32" s="93"/>
      <c r="F32" s="82">
        <v>-17357019</v>
      </c>
      <c r="G32" s="83"/>
      <c r="H32" s="83"/>
      <c r="I32" s="84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6" t="s">
        <v>8</v>
      </c>
      <c r="C35" s="46"/>
      <c r="E35" s="46" t="s">
        <v>107</v>
      </c>
      <c r="F35" s="46"/>
      <c r="G35" s="46" t="s">
        <v>108</v>
      </c>
      <c r="H35" s="46"/>
    </row>
    <row r="36" spans="1:8" ht="15" customHeight="1">
      <c r="A36" s="10" t="s">
        <v>11</v>
      </c>
      <c r="B36" s="46" t="s">
        <v>12</v>
      </c>
      <c r="C36" s="46"/>
      <c r="E36" s="46" t="s">
        <v>10</v>
      </c>
      <c r="F36" s="46"/>
      <c r="G36" s="46" t="s">
        <v>9</v>
      </c>
      <c r="H36" s="46"/>
    </row>
    <row r="37" spans="1:5" ht="15" customHeight="1">
      <c r="A37" s="10" t="s">
        <v>13</v>
      </c>
      <c r="B37" s="46" t="s">
        <v>14</v>
      </c>
      <c r="C37" s="46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6"/>
      <c r="F39" s="46"/>
      <c r="G39" s="46"/>
      <c r="H39" s="46"/>
      <c r="I39" s="46"/>
    </row>
    <row r="40" spans="5:9" ht="15" customHeight="1">
      <c r="E40" s="46"/>
      <c r="F40" s="46"/>
      <c r="G40" s="46"/>
      <c r="H40" s="46"/>
      <c r="I40" s="46"/>
    </row>
    <row r="41" spans="1:9" ht="15" customHeight="1">
      <c r="A41" s="11"/>
      <c r="B41" s="11"/>
      <c r="C41" s="11"/>
      <c r="E41" s="46"/>
      <c r="F41" s="46"/>
      <c r="G41" s="46"/>
      <c r="H41" s="46"/>
      <c r="I41" s="46"/>
    </row>
    <row r="42" ht="19.5" customHeight="1"/>
    <row r="43" ht="19.5" customHeight="1"/>
    <row r="44" spans="8:9" ht="19.5" customHeight="1">
      <c r="H44" s="46"/>
      <c r="I44" s="46"/>
    </row>
    <row r="45" spans="8:9" ht="19.5" customHeight="1">
      <c r="H45" s="46"/>
      <c r="I45" s="4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F31:I31"/>
    <mergeCell ref="F8:G8"/>
    <mergeCell ref="H8:I8"/>
    <mergeCell ref="D7:I7"/>
    <mergeCell ref="A28:B28"/>
    <mergeCell ref="A21:B21"/>
    <mergeCell ref="A22:B22"/>
    <mergeCell ref="A23:B23"/>
    <mergeCell ref="A24:B24"/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2017-06-06T12:20:59Z</dcterms:modified>
  <cp:category/>
  <cp:version/>
  <cp:contentType/>
  <cp:contentStatus/>
</cp:coreProperties>
</file>