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aude - Receitas - 1º Bim" sheetId="1" r:id="rId1"/>
    <sheet name="Dem. Saude - Despesas- 1º Bim" sheetId="2" r:id="rId2"/>
    <sheet name="Dem. Saude - restos pagar- 1º B" sheetId="3" r:id="rId3"/>
  </sheets>
  <definedNames>
    <definedName name="_xlfn.SUMIFS" hidden="1">#NAME?</definedName>
    <definedName name="_xlnm.Print_Area" localSheetId="1">'Dem. Saude - Despesas- 1º Bim'!$A$1:$E$21</definedName>
    <definedName name="_xlnm.Print_Area" localSheetId="0">'Dem. Saude - Receitas - 1º Bim'!$A$1:$F$97</definedName>
    <definedName name="_xlnm.Print_Area" localSheetId="2">'Dem. Saude - restos pagar- 1º B'!$A$1:$E$16</definedName>
    <definedName name="Z_FED31D73_12BC_4C9A_9468_72952A34E245_.wvu.PrintArea" localSheetId="1" hidden="1">'Dem. Saude - Despesas- 1º Bim'!$A$1:$E$21</definedName>
    <definedName name="Z_FED31D73_12BC_4C9A_9468_72952A34E245_.wvu.PrintArea" localSheetId="0" hidden="1">'Dem. Saude - Receitas - 1º Bim'!$A$1:$F$97</definedName>
    <definedName name="Z_FED31D73_12BC_4C9A_9468_72952A34E245_.wvu.PrintArea" localSheetId="2" hidden="1">'Dem. Saude - restos pagar- 1º B'!$A$1:$E$16</definedName>
  </definedNames>
  <calcPr fullCalcOnLoad="1"/>
</workbook>
</file>

<file path=xl/sharedStrings.xml><?xml version="1.0" encoding="utf-8"?>
<sst xmlns="http://schemas.openxmlformats.org/spreadsheetml/2006/main" count="216" uniqueCount="150">
  <si>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</si>
  <si>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</si>
  <si>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</si>
  <si>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</si>
  <si>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</si>
  <si>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</si>
  <si>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</si>
  <si>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</si>
  <si>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</si>
  <si>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</si>
  <si>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</si>
  <si>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</si>
  <si>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</si>
  <si>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</si>
  <si>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</si>
  <si>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</si>
  <si>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</si>
  <si>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</si>
  <si>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</si>
  <si>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</si>
  <si>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</si>
  <si>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1º BIMESTRE DE 2017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</si>
  <si>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</si>
  <si>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</si>
  <si>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</si>
  <si>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</si>
  <si>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</si>
  <si>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</si>
  <si>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</si>
  <si>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</si>
  <si>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</si>
  <si>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</si>
  <si>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</si>
  <si>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</si>
  <si>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</si>
  <si>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</si>
  <si>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</si>
  <si>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</si>
  <si>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</si>
  <si>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</si>
  <si>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</si>
  <si>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</si>
  <si>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</si>
  <si>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</si>
  <si>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</si>
  <si>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</si>
  <si>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</si>
  <si>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</si>
  <si>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</si>
  <si>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</si>
  <si>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</si>
  <si>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</si>
  <si>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</si>
  <si>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</si>
  <si>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</si>
  <si>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</si>
  <si>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</si>
  <si>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</si>
  <si>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</si>
  <si>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</si>
  <si>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</si>
  <si>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</si>
  <si>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</si>
  <si>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</si>
  <si>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</si>
  <si>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</si>
  <si>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</si>
  <si>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</si>
  <si>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</si>
  <si>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</si>
  <si>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</si>
  <si>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</si>
  <si>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</si>
  <si>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</si>
  <si>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</si>
  <si>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</si>
  <si>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</si>
  <si>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</si>
  <si>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</si>
  <si>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</si>
  <si>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</si>
  <si>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</si>
  <si>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</si>
  <si>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</si>
  <si>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</si>
  <si>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</si>
  <si>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</si>
  <si>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</si>
  <si>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</si>
  <si>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</si>
  <si>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</si>
  <si>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</si>
  <si>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</si>
  <si>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</si>
  <si>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</si>
  <si>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</si>
  <si>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t>28,50</t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</si>
  <si>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</si>
  <si>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8.238.813,09</t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</si>
  <si>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</si>
  <si>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</si>
  <si>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</si>
  <si>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</si>
  <si>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</si>
  <si>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</si>
  <si>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</si>
  <si>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....</t>
  </si>
  <si>
    <t>Inscritos em 2016</t>
  </si>
  <si>
    <t>Inscritos em Exercícios anteriores a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</si>
  <si>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</si>
  <si>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</si>
  <si>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</si>
  <si>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</si>
  <si>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</si>
  <si>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</si>
  <si>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Restos a Pagar Cancelados ou Prescritos em 2015</t>
  </si>
  <si>
    <t>Restos a Pagar Cancelados ou Prescritos em 2014</t>
  </si>
  <si>
    <t>Restos a Pagar Cancelados ou Prescritos em 2013</t>
  </si>
  <si>
    <t>Restos a Pagar Cancelados ou Prescritos em Exercícios Anteriores ao de Referência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</si>
  <si>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</si>
  <si>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</si>
  <si>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</si>
  <si>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</si>
  <si>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</si>
  <si>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</si>
  <si>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</si>
  <si>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Diferença de limite não cumprido em 2015</t>
  </si>
  <si>
    <t>Diferença de limite não cumprido em 2014</t>
  </si>
  <si>
    <t>Diferença de limite não cumprido em 2013</t>
  </si>
  <si>
    <t>Diferença de limite não cumprido em 2012</t>
  </si>
  <si>
    <t>Diferença de limite não cumprido em Exercícios Anteriores ao de Referência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</si>
  <si>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</si>
  <si>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</si>
  <si>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</si>
  <si>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</si>
  <si>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</si>
  <si>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</si>
  <si>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</si>
  <si>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</si>
  <si>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</si>
  <si>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</si>
  <si>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</si>
  <si>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</si>
  <si>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</si>
  <si>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</si>
  <si>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Fabiano Martins de Oliveira</t>
  </si>
  <si>
    <t>Saulo Pedroso de Souza</t>
  </si>
  <si>
    <t>Ass. de Contr. Interno</t>
  </si>
  <si>
    <t>Secret.de Planej. e Finanças</t>
  </si>
  <si>
    <t>Prefeito Municipal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</si>
</sst>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22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1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171" fontId="7" fillId="0" borderId="31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vertical="center"/>
      <protection hidden="1"/>
    </xf>
    <xf numFmtId="0" fontId="28" fillId="14" borderId="33" xfId="53" applyFont="1" applyFill="1" applyBorder="1" applyAlignment="1" applyProtection="1">
      <alignment horizontal="center" vertical="center" wrapText="1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E10" sqref="E10:F10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50" t="s">
        <v>22</v>
      </c>
      <c r="B1" s="50"/>
      <c r="C1" s="50"/>
      <c r="D1" s="50"/>
      <c r="E1" s="50"/>
      <c r="F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23</v>
      </c>
      <c r="B4" s="4"/>
      <c r="C4" s="4"/>
      <c r="D4" s="5"/>
      <c r="E4" s="5"/>
      <c r="F4" s="5"/>
    </row>
    <row r="5" spans="1:6" ht="18">
      <c r="A5" s="6" t="s">
        <v>24</v>
      </c>
      <c r="B5" s="4"/>
      <c r="C5" s="4"/>
      <c r="D5" s="5"/>
      <c r="E5" s="5"/>
      <c r="F5" s="5"/>
    </row>
    <row r="6" spans="1:6" ht="18">
      <c r="A6" s="6" t="s">
        <v>25</v>
      </c>
      <c r="B6" s="4"/>
      <c r="C6" s="4"/>
      <c r="D6" s="5"/>
      <c r="E6" s="5"/>
      <c r="F6" s="5"/>
    </row>
    <row r="7" spans="1:6" ht="18">
      <c r="A7" s="6" t="s">
        <v>21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4" t="s">
        <v>26</v>
      </c>
      <c r="B9" s="3"/>
      <c r="C9" s="3"/>
      <c r="D9" s="3"/>
      <c r="E9" s="3"/>
      <c r="F9" s="28">
        <v>1</v>
      </c>
    </row>
    <row r="10" spans="1:6" ht="19.5" customHeight="1" thickTop="1">
      <c r="A10" s="44" t="s">
        <v>27</v>
      </c>
      <c r="B10" s="40"/>
      <c r="C10" s="40" t="s">
        <v>37</v>
      </c>
      <c r="D10" s="46" t="s">
        <v>47</v>
      </c>
      <c r="E10" s="42" t="s">
        <v>9</v>
      </c>
      <c r="F10" s="43"/>
    </row>
    <row r="11" spans="1:6" ht="19.5" customHeight="1">
      <c r="A11" s="45"/>
      <c r="B11" s="41"/>
      <c r="C11" s="41"/>
      <c r="D11" s="47"/>
      <c r="E11" s="19" t="s">
        <v>49</v>
      </c>
      <c r="F11" s="19" t="s">
        <v>50</v>
      </c>
    </row>
    <row r="12" spans="1:6" ht="19.5" customHeight="1">
      <c r="A12" s="48" t="s">
        <v>28</v>
      </c>
      <c r="B12" s="49"/>
      <c r="C12" s="15">
        <f>SUM(C13:C20)</f>
        <v>167535660</v>
      </c>
      <c r="D12" s="15">
        <f>SUM(D13:D20)</f>
        <v>167535660</v>
      </c>
      <c r="E12" s="15">
        <f>SUM(E13:E20)</f>
        <v>24276177.360000003</v>
      </c>
      <c r="F12" s="15">
        <f>SUM(F13:F15)</f>
        <v>40.79048124190024</v>
      </c>
    </row>
    <row r="13" spans="1:6" ht="19.5" customHeight="1">
      <c r="A13" s="38" t="s">
        <v>29</v>
      </c>
      <c r="B13" s="39"/>
      <c r="C13" s="9">
        <v>80212700</v>
      </c>
      <c r="D13" s="9">
        <v>80212700</v>
      </c>
      <c r="E13" s="9">
        <v>11981628.27</v>
      </c>
      <c r="F13" s="9">
        <f>(E13/D13)*100</f>
        <v>14.937320735993179</v>
      </c>
    </row>
    <row r="14" spans="1:6" ht="19.5" customHeight="1">
      <c r="A14" s="38" t="s">
        <v>30</v>
      </c>
      <c r="B14" s="39"/>
      <c r="C14" s="9">
        <v>11876000</v>
      </c>
      <c r="D14" s="9">
        <v>11876000</v>
      </c>
      <c r="E14" s="9">
        <v>1145159.66</v>
      </c>
      <c r="F14" s="9">
        <f aca="true" t="shared" si="0" ref="F14:F20">(E14/D14)*100</f>
        <v>9.642637756820479</v>
      </c>
    </row>
    <row r="15" spans="1:6" ht="19.5" customHeight="1">
      <c r="A15" s="38" t="s">
        <v>31</v>
      </c>
      <c r="B15" s="39"/>
      <c r="C15" s="9">
        <v>47530260</v>
      </c>
      <c r="D15" s="9">
        <v>47530260</v>
      </c>
      <c r="E15" s="9">
        <v>7704903.61</v>
      </c>
      <c r="F15" s="9">
        <f t="shared" si="0"/>
        <v>16.210522749086582</v>
      </c>
    </row>
    <row r="16" spans="1:6" ht="19.5" customHeight="1">
      <c r="A16" s="20" t="s">
        <v>32</v>
      </c>
      <c r="B16" s="21"/>
      <c r="C16" s="9">
        <v>13078700</v>
      </c>
      <c r="D16" s="9">
        <v>13078700</v>
      </c>
      <c r="E16" s="9">
        <v>2168914.99</v>
      </c>
      <c r="F16" s="9">
        <f t="shared" si="0"/>
        <v>16.58356709764732</v>
      </c>
    </row>
    <row r="17" spans="1:6" ht="19.5" customHeight="1">
      <c r="A17" s="20" t="s">
        <v>33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34</v>
      </c>
      <c r="B18" s="21"/>
      <c r="C18" s="9">
        <v>5284800</v>
      </c>
      <c r="D18" s="9">
        <v>5284800</v>
      </c>
      <c r="E18" s="9">
        <v>498248.46</v>
      </c>
      <c r="F18" s="9">
        <f t="shared" si="0"/>
        <v>9.427952997275204</v>
      </c>
    </row>
    <row r="19" spans="1:6" ht="19.5" customHeight="1">
      <c r="A19" s="20" t="s">
        <v>35</v>
      </c>
      <c r="B19" s="21"/>
      <c r="C19" s="9">
        <v>9552200</v>
      </c>
      <c r="D19" s="9">
        <v>9552200</v>
      </c>
      <c r="E19" s="9">
        <v>576340.67</v>
      </c>
      <c r="F19" s="9">
        <f t="shared" si="0"/>
        <v>6.0335909005255335</v>
      </c>
    </row>
    <row r="20" spans="1:6" ht="19.5" customHeight="1">
      <c r="A20" s="38" t="s">
        <v>36</v>
      </c>
      <c r="B20" s="39"/>
      <c r="C20" s="9">
        <v>1000</v>
      </c>
      <c r="D20" s="9">
        <v>1000</v>
      </c>
      <c r="E20" s="9">
        <v>200981.7</v>
      </c>
      <c r="F20" s="9">
        <f t="shared" si="0"/>
        <v>20098.170000000002</v>
      </c>
    </row>
    <row r="21" spans="1:6" ht="19.5" customHeight="1">
      <c r="A21" s="48" t="s">
        <v>38</v>
      </c>
      <c r="B21" s="49"/>
      <c r="C21" s="15">
        <f>SUM(C22:C26,C27)</f>
        <v>174426800</v>
      </c>
      <c r="D21" s="15">
        <f>SUM(D22:D26,D27)</f>
        <v>174426800</v>
      </c>
      <c r="E21" s="15">
        <f>SUM(E22:E26,E27)</f>
        <v>36754880.949999996</v>
      </c>
      <c r="F21" s="15">
        <f>(E21/D21)*100</f>
        <v>21.071808317299862</v>
      </c>
    </row>
    <row r="22" spans="1:6" ht="19.5" customHeight="1">
      <c r="A22" s="38" t="s">
        <v>39</v>
      </c>
      <c r="B22" s="39"/>
      <c r="C22" s="9">
        <v>45595700</v>
      </c>
      <c r="D22" s="9">
        <v>45595700</v>
      </c>
      <c r="E22" s="9">
        <v>8594049.4</v>
      </c>
      <c r="F22" s="29">
        <f>(E22/D22)*100</f>
        <v>18.848376930280708</v>
      </c>
    </row>
    <row r="23" spans="1:6" ht="19.5" customHeight="1">
      <c r="A23" s="38" t="s">
        <v>40</v>
      </c>
      <c r="B23" s="39"/>
      <c r="C23" s="9">
        <v>130600</v>
      </c>
      <c r="D23" s="9">
        <v>130600</v>
      </c>
      <c r="E23" s="9">
        <v>1755.39</v>
      </c>
      <c r="F23" s="29">
        <f aca="true" t="shared" si="1" ref="F23:F28">(E23/D23)*100</f>
        <v>1.3440964777947932</v>
      </c>
    </row>
    <row r="24" spans="1:6" ht="19.5" customHeight="1">
      <c r="A24" s="38" t="s">
        <v>41</v>
      </c>
      <c r="B24" s="39"/>
      <c r="C24" s="9">
        <v>32813000</v>
      </c>
      <c r="D24" s="9">
        <v>32813000</v>
      </c>
      <c r="E24" s="9">
        <v>15795584.71</v>
      </c>
      <c r="F24" s="29">
        <f t="shared" si="1"/>
        <v>48.13819129613263</v>
      </c>
    </row>
    <row r="25" spans="1:6" ht="19.5" customHeight="1">
      <c r="A25" s="38" t="s">
        <v>42</v>
      </c>
      <c r="B25" s="39"/>
      <c r="C25" s="9">
        <v>94539800</v>
      </c>
      <c r="D25" s="9">
        <v>94539800</v>
      </c>
      <c r="E25" s="9">
        <v>12200314.41</v>
      </c>
      <c r="F25" s="29">
        <f t="shared" si="1"/>
        <v>12.904950518194452</v>
      </c>
    </row>
    <row r="26" spans="1:6" ht="19.5" customHeight="1">
      <c r="A26" s="38" t="s">
        <v>43</v>
      </c>
      <c r="B26" s="39"/>
      <c r="C26" s="9">
        <v>842400</v>
      </c>
      <c r="D26" s="9">
        <v>842400</v>
      </c>
      <c r="E26" s="9">
        <v>93441.62</v>
      </c>
      <c r="F26" s="29">
        <f t="shared" si="1"/>
        <v>11.092310066476733</v>
      </c>
    </row>
    <row r="27" spans="1:6" ht="25.5" customHeight="1">
      <c r="A27" s="22" t="s">
        <v>44</v>
      </c>
      <c r="B27" s="23"/>
      <c r="C27" s="15">
        <f>SUM(C28:C29)</f>
        <v>505300</v>
      </c>
      <c r="D27" s="15">
        <f>SUM(D28:D29)</f>
        <v>505300</v>
      </c>
      <c r="E27" s="15">
        <f>SUM(E28:E29)</f>
        <v>69735.42</v>
      </c>
      <c r="F27" s="15">
        <f>(E27/D27)*100</f>
        <v>13.800795566989907</v>
      </c>
    </row>
    <row r="28" spans="1:6" ht="19.5" customHeight="1">
      <c r="A28" s="20" t="s">
        <v>45</v>
      </c>
      <c r="B28" s="21"/>
      <c r="C28" s="9">
        <v>505300</v>
      </c>
      <c r="D28" s="9">
        <v>505300</v>
      </c>
      <c r="E28" s="9">
        <v>69735.42</v>
      </c>
      <c r="F28" s="29">
        <f t="shared" si="1"/>
        <v>13.800795566989907</v>
      </c>
    </row>
    <row r="29" spans="1:6" ht="19.5" customHeight="1">
      <c r="A29" s="20" t="s">
        <v>46</v>
      </c>
      <c r="B29" s="21"/>
      <c r="C29" s="9">
        <v>0</v>
      </c>
      <c r="D29" s="9"/>
      <c r="E29" s="9"/>
      <c r="F29" s="9"/>
    </row>
    <row r="30" spans="1:6" ht="28.5" customHeight="1">
      <c r="A30" s="35" t="s">
        <v>48</v>
      </c>
      <c r="B30" s="36"/>
      <c r="C30" s="27">
        <f>SUM(C12,C21)</f>
        <v>341962460</v>
      </c>
      <c r="D30" s="27">
        <f>SUM(D12,D21)</f>
        <v>341962460</v>
      </c>
      <c r="E30" s="14">
        <f>SUM(E21,E12)</f>
        <v>61031058.31</v>
      </c>
      <c r="F30" s="15">
        <f>(E30/D30)*100</f>
        <v>17.847297715076678</v>
      </c>
    </row>
    <row r="31" spans="1:6" ht="12.75" customHeight="1" thickBot="1">
      <c r="A31" s="25"/>
      <c r="B31" s="26"/>
      <c r="C31" s="27"/>
      <c r="D31" s="27"/>
      <c r="E31" s="14"/>
      <c r="F31" s="15"/>
    </row>
    <row r="32" spans="1:6" ht="19.5" customHeight="1" thickTop="1">
      <c r="A32" s="44" t="s">
        <v>51</v>
      </c>
      <c r="B32" s="40"/>
      <c r="C32" s="40" t="s">
        <v>37</v>
      </c>
      <c r="D32" s="46" t="s">
        <v>52</v>
      </c>
      <c r="E32" s="42" t="s">
        <v>9</v>
      </c>
      <c r="F32" s="43"/>
    </row>
    <row r="33" spans="1:6" ht="19.5" customHeight="1">
      <c r="A33" s="45"/>
      <c r="B33" s="41"/>
      <c r="C33" s="41"/>
      <c r="D33" s="47"/>
      <c r="E33" s="19" t="s">
        <v>53</v>
      </c>
      <c r="F33" s="19" t="s">
        <v>54</v>
      </c>
    </row>
    <row r="34" spans="1:6" ht="19.5" customHeight="1">
      <c r="A34" s="48" t="s">
        <v>55</v>
      </c>
      <c r="B34" s="49"/>
      <c r="C34" s="15">
        <f>SUM(C35:C39)</f>
        <v>16117160</v>
      </c>
      <c r="D34" s="15">
        <f>SUM(D35:D39)</f>
        <v>16117160</v>
      </c>
      <c r="E34" s="15">
        <f>SUM(E35:E39)</f>
        <v>2611023.2600000002</v>
      </c>
      <c r="F34" s="15">
        <f>(E34/D34)*100</f>
        <v>16.200268905936284</v>
      </c>
    </row>
    <row r="35" spans="1:6" ht="19.5" customHeight="1">
      <c r="A35" s="38" t="s">
        <v>57</v>
      </c>
      <c r="B35" s="39"/>
      <c r="C35" s="9">
        <v>14499590</v>
      </c>
      <c r="D35" s="9">
        <v>14499590</v>
      </c>
      <c r="E35" s="9">
        <v>2312527.16</v>
      </c>
      <c r="F35" s="15">
        <f aca="true" t="shared" si="2" ref="F35:F42">(E35/D35)*100</f>
        <v>15.948914141710215</v>
      </c>
    </row>
    <row r="36" spans="1:6" ht="19.5" customHeight="1">
      <c r="A36" s="38" t="s">
        <v>56</v>
      </c>
      <c r="B36" s="39"/>
      <c r="C36" s="9">
        <v>1615570</v>
      </c>
      <c r="D36" s="9">
        <v>1615570</v>
      </c>
      <c r="E36" s="9">
        <v>231137.25</v>
      </c>
      <c r="F36" s="15">
        <f t="shared" si="2"/>
        <v>14.306854546692499</v>
      </c>
    </row>
    <row r="37" spans="1:6" ht="19.5" customHeight="1">
      <c r="A37" s="38" t="s">
        <v>58</v>
      </c>
      <c r="B37" s="39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59</v>
      </c>
      <c r="B38" s="21"/>
      <c r="C38" s="9">
        <v>2000</v>
      </c>
      <c r="D38" s="9">
        <v>2000</v>
      </c>
      <c r="E38" s="9">
        <v>67358.85</v>
      </c>
      <c r="F38" s="15">
        <f t="shared" si="2"/>
        <v>3367.9425</v>
      </c>
    </row>
    <row r="39" spans="1:6" ht="19.5" customHeight="1">
      <c r="A39" s="48" t="s">
        <v>60</v>
      </c>
      <c r="B39" s="49"/>
      <c r="C39" s="9"/>
      <c r="D39" s="9"/>
      <c r="E39" s="9">
        <v>0</v>
      </c>
      <c r="F39" s="15"/>
    </row>
    <row r="40" spans="1:6" ht="19.5" customHeight="1">
      <c r="A40" s="48" t="s">
        <v>61</v>
      </c>
      <c r="B40" s="49"/>
      <c r="C40" s="9"/>
      <c r="D40" s="9"/>
      <c r="E40" s="9"/>
      <c r="F40" s="15"/>
    </row>
    <row r="41" spans="1:6" ht="19.5" customHeight="1">
      <c r="A41" s="20" t="s">
        <v>62</v>
      </c>
      <c r="B41" s="21"/>
      <c r="C41" s="34">
        <v>1263600</v>
      </c>
      <c r="D41" s="34">
        <v>1263600</v>
      </c>
      <c r="E41" s="34">
        <v>49060.69</v>
      </c>
      <c r="F41" s="15">
        <f t="shared" si="2"/>
        <v>3.8826123773345995</v>
      </c>
    </row>
    <row r="42" spans="1:6" ht="28.5" customHeight="1">
      <c r="A42" s="35" t="s">
        <v>63</v>
      </c>
      <c r="B42" s="36"/>
      <c r="C42" s="27">
        <f>SUM(C41,C34)</f>
        <v>17380760</v>
      </c>
      <c r="D42" s="27">
        <f>SUM(D41,D34)</f>
        <v>17380760</v>
      </c>
      <c r="E42" s="27">
        <f>SUM(E41,E34)</f>
        <v>2660083.95</v>
      </c>
      <c r="F42" s="15">
        <f t="shared" si="2"/>
        <v>15.304761989694352</v>
      </c>
    </row>
    <row r="43" spans="1:6" ht="12.75" customHeight="1" thickBot="1">
      <c r="A43" s="25"/>
      <c r="B43" s="26"/>
      <c r="C43" s="27"/>
      <c r="D43" s="27"/>
      <c r="E43" s="14"/>
      <c r="F43" s="15"/>
    </row>
    <row r="44" spans="1:6" ht="19.5" customHeight="1" thickTop="1">
      <c r="A44" s="44" t="s">
        <v>51</v>
      </c>
      <c r="B44" s="40"/>
      <c r="C44" s="40" t="s">
        <v>37</v>
      </c>
      <c r="D44" s="46" t="s">
        <v>52</v>
      </c>
      <c r="E44" s="42" t="s">
        <v>9</v>
      </c>
      <c r="F44" s="43"/>
    </row>
    <row r="45" spans="1:6" ht="19.5" customHeight="1">
      <c r="A45" s="45"/>
      <c r="B45" s="41"/>
      <c r="C45" s="41"/>
      <c r="D45" s="47"/>
      <c r="E45" s="19" t="s">
        <v>53</v>
      </c>
      <c r="F45" s="19" t="s">
        <v>54</v>
      </c>
    </row>
    <row r="46" spans="1:6" ht="19.5" customHeight="1">
      <c r="A46" s="48" t="s">
        <v>55</v>
      </c>
      <c r="B46" s="49"/>
      <c r="C46" s="15">
        <f>SUM(C47:C51)</f>
        <v>16117160</v>
      </c>
      <c r="D46" s="15">
        <f>SUM(D47:D51)</f>
        <v>16117160</v>
      </c>
      <c r="E46" s="15">
        <f>SUM(E47:E51)</f>
        <v>2611023.2600000002</v>
      </c>
      <c r="F46" s="15">
        <f>(E46/D46)*100</f>
        <v>16.200268905936284</v>
      </c>
    </row>
    <row r="47" spans="1:6" ht="19.5" customHeight="1">
      <c r="A47" s="38" t="s">
        <v>57</v>
      </c>
      <c r="B47" s="39"/>
      <c r="C47" s="9">
        <v>14499590</v>
      </c>
      <c r="D47" s="9">
        <v>14499590</v>
      </c>
      <c r="E47" s="9">
        <v>2312527.16</v>
      </c>
      <c r="F47" s="15">
        <f>(E47/D47)*100</f>
        <v>15.948914141710215</v>
      </c>
    </row>
    <row r="48" spans="1:6" ht="19.5" customHeight="1">
      <c r="A48" s="38" t="s">
        <v>56</v>
      </c>
      <c r="B48" s="39"/>
      <c r="C48" s="9">
        <v>1615570</v>
      </c>
      <c r="D48" s="9">
        <v>1615570</v>
      </c>
      <c r="E48" s="9">
        <v>231137.25</v>
      </c>
      <c r="F48" s="15">
        <f>(E48/D48)*100</f>
        <v>14.306854546692499</v>
      </c>
    </row>
    <row r="49" spans="1:6" ht="19.5" customHeight="1">
      <c r="A49" s="38" t="s">
        <v>58</v>
      </c>
      <c r="B49" s="39"/>
      <c r="C49" s="9">
        <v>0</v>
      </c>
      <c r="D49" s="9">
        <v>0</v>
      </c>
      <c r="E49" s="9">
        <v>0</v>
      </c>
      <c r="F49" s="15"/>
    </row>
    <row r="50" spans="1:6" ht="19.5" customHeight="1">
      <c r="A50" s="20" t="s">
        <v>59</v>
      </c>
      <c r="B50" s="21"/>
      <c r="C50" s="9">
        <v>2000</v>
      </c>
      <c r="D50" s="9">
        <v>2000</v>
      </c>
      <c r="E50" s="9">
        <v>67358.85</v>
      </c>
      <c r="F50" s="15">
        <f>(E50/D50)*100</f>
        <v>3367.9425</v>
      </c>
    </row>
    <row r="51" spans="1:6" ht="19.5" customHeight="1">
      <c r="A51" s="48" t="s">
        <v>60</v>
      </c>
      <c r="B51" s="49"/>
      <c r="C51" s="9"/>
      <c r="D51" s="9"/>
      <c r="E51" s="9">
        <v>0</v>
      </c>
      <c r="F51" s="15"/>
    </row>
    <row r="52" spans="1:6" ht="19.5" customHeight="1">
      <c r="A52" s="48" t="s">
        <v>61</v>
      </c>
      <c r="B52" s="49"/>
      <c r="C52" s="9"/>
      <c r="D52" s="9"/>
      <c r="E52" s="9"/>
      <c r="F52" s="15"/>
    </row>
    <row r="53" spans="1:6" ht="19.5" customHeight="1">
      <c r="A53" s="20" t="s">
        <v>62</v>
      </c>
      <c r="B53" s="21"/>
      <c r="C53" s="34">
        <v>1263600</v>
      </c>
      <c r="D53" s="34">
        <v>1263600</v>
      </c>
      <c r="E53" s="34">
        <v>49060.69</v>
      </c>
      <c r="F53" s="15">
        <f>(E53/D53)*100</f>
        <v>3.8826123773345995</v>
      </c>
    </row>
    <row r="54" spans="1:6" ht="28.5" customHeight="1">
      <c r="A54" s="35" t="s">
        <v>63</v>
      </c>
      <c r="B54" s="36"/>
      <c r="C54" s="27">
        <f>SUM(C53,C46)</f>
        <v>17380760</v>
      </c>
      <c r="D54" s="27">
        <f>SUM(D53,D46)</f>
        <v>17380760</v>
      </c>
      <c r="E54" s="27">
        <f>SUM(E53,E46)</f>
        <v>2660083.95</v>
      </c>
      <c r="F54" s="15">
        <f>(E54/D54)*100</f>
        <v>15.304761989694352</v>
      </c>
    </row>
    <row r="55" spans="1:6" ht="28.5" customHeight="1">
      <c r="A55" s="25"/>
      <c r="B55" s="26"/>
      <c r="C55" s="27"/>
      <c r="D55" s="27"/>
      <c r="E55" s="14"/>
      <c r="F55" s="15"/>
    </row>
    <row r="56" s="84" customFormat="1" ht="12.75"/>
    <row r="57" spans="1:6" s="84" customFormat="1" ht="12.75">
      <c r="A57" s="85" t="s">
        <v>2</v>
      </c>
      <c r="B57" s="86" t="s">
        <v>3</v>
      </c>
      <c r="C57" s="86"/>
      <c r="D57" s="86" t="s">
        <v>145</v>
      </c>
      <c r="E57" s="86"/>
      <c r="F57" s="85" t="s">
        <v>146</v>
      </c>
    </row>
    <row r="58" spans="1:6" s="84" customFormat="1" ht="12.75">
      <c r="A58" s="85" t="s">
        <v>4</v>
      </c>
      <c r="B58" s="86" t="s">
        <v>147</v>
      </c>
      <c r="C58" s="86"/>
      <c r="D58" s="86" t="s">
        <v>148</v>
      </c>
      <c r="E58" s="86"/>
      <c r="F58" s="85" t="s">
        <v>149</v>
      </c>
    </row>
    <row r="59" spans="1:3" s="84" customFormat="1" ht="12.75">
      <c r="A59" s="85" t="s">
        <v>6</v>
      </c>
      <c r="B59" s="86" t="s">
        <v>7</v>
      </c>
      <c r="C59" s="86"/>
    </row>
    <row r="60" spans="1:6" ht="28.5" customHeight="1">
      <c r="A60" s="25"/>
      <c r="B60" s="26"/>
      <c r="C60" s="27"/>
      <c r="D60" s="27"/>
      <c r="E60" s="14"/>
      <c r="F60" s="15"/>
    </row>
    <row r="61" spans="1:6" ht="28.5" customHeight="1">
      <c r="A61" s="25"/>
      <c r="B61" s="26"/>
      <c r="C61" s="27"/>
      <c r="D61" s="27"/>
      <c r="E61" s="14"/>
      <c r="F61" s="15"/>
    </row>
    <row r="62" spans="1:6" ht="28.5" customHeight="1">
      <c r="A62" s="25"/>
      <c r="B62" s="26"/>
      <c r="C62" s="27"/>
      <c r="D62" s="27"/>
      <c r="E62" s="14"/>
      <c r="F62" s="15"/>
    </row>
    <row r="63" spans="1:6" ht="28.5" customHeight="1">
      <c r="A63" s="25"/>
      <c r="B63" s="26"/>
      <c r="C63" s="27"/>
      <c r="D63" s="27"/>
      <c r="E63" s="14"/>
      <c r="F63" s="15"/>
    </row>
    <row r="64" spans="1:6" ht="28.5" customHeight="1">
      <c r="A64" s="25"/>
      <c r="B64" s="26"/>
      <c r="C64" s="27"/>
      <c r="D64" s="27"/>
      <c r="E64" s="14"/>
      <c r="F64" s="15"/>
    </row>
    <row r="65" spans="1:6" ht="28.5" customHeight="1">
      <c r="A65" s="25"/>
      <c r="B65" s="26"/>
      <c r="C65" s="27"/>
      <c r="D65" s="27"/>
      <c r="E65" s="14"/>
      <c r="F65" s="15"/>
    </row>
    <row r="66" spans="1:6" ht="28.5" customHeight="1">
      <c r="A66" s="25"/>
      <c r="B66" s="26"/>
      <c r="C66" s="27"/>
      <c r="D66" s="27"/>
      <c r="E66" s="14"/>
      <c r="F66" s="15"/>
    </row>
    <row r="67" spans="1:6" ht="28.5" customHeight="1">
      <c r="A67" s="25"/>
      <c r="B67" s="26"/>
      <c r="C67" s="27"/>
      <c r="D67" s="27"/>
      <c r="E67" s="14"/>
      <c r="F67" s="15"/>
    </row>
    <row r="68" spans="1:6" ht="28.5" customHeight="1">
      <c r="A68" s="25"/>
      <c r="B68" s="26"/>
      <c r="C68" s="27"/>
      <c r="D68" s="27"/>
      <c r="E68" s="14"/>
      <c r="F68" s="15"/>
    </row>
    <row r="69" spans="1:6" ht="28.5" customHeight="1">
      <c r="A69" s="25"/>
      <c r="B69" s="26"/>
      <c r="C69" s="27"/>
      <c r="D69" s="27"/>
      <c r="E69" s="14"/>
      <c r="F69" s="15"/>
    </row>
    <row r="70" spans="1:6" ht="28.5" customHeight="1">
      <c r="A70" s="25"/>
      <c r="B70" s="26"/>
      <c r="C70" s="27"/>
      <c r="D70" s="27"/>
      <c r="E70" s="14"/>
      <c r="F70" s="15"/>
    </row>
    <row r="71" spans="1:6" ht="28.5" customHeight="1">
      <c r="A71" s="25"/>
      <c r="B71" s="26"/>
      <c r="C71" s="27"/>
      <c r="D71" s="27"/>
      <c r="E71" s="14"/>
      <c r="F71" s="15"/>
    </row>
    <row r="72" spans="1:6" ht="28.5" customHeight="1">
      <c r="A72" s="25"/>
      <c r="B72" s="26"/>
      <c r="C72" s="27"/>
      <c r="D72" s="27"/>
      <c r="E72" s="14"/>
      <c r="F72" s="15"/>
    </row>
    <row r="73" spans="1:6" ht="28.5" customHeight="1">
      <c r="A73" s="25"/>
      <c r="B73" s="26"/>
      <c r="C73" s="27"/>
      <c r="D73" s="27"/>
      <c r="E73" s="14"/>
      <c r="F73" s="15"/>
    </row>
    <row r="74" spans="1:6" ht="28.5" customHeight="1">
      <c r="A74" s="25"/>
      <c r="B74" s="26"/>
      <c r="C74" s="27"/>
      <c r="D74" s="27"/>
      <c r="E74" s="14"/>
      <c r="F74" s="15"/>
    </row>
    <row r="75" spans="1:6" ht="28.5" customHeight="1">
      <c r="A75" s="25"/>
      <c r="B75" s="26"/>
      <c r="C75" s="27"/>
      <c r="D75" s="27"/>
      <c r="E75" s="14"/>
      <c r="F75" s="15"/>
    </row>
    <row r="76" spans="1:6" ht="28.5" customHeight="1">
      <c r="A76" s="25"/>
      <c r="B76" s="26"/>
      <c r="C76" s="27"/>
      <c r="D76" s="27"/>
      <c r="E76" s="14"/>
      <c r="F76" s="15"/>
    </row>
    <row r="77" spans="1:6" ht="19.5" customHeight="1">
      <c r="A77" s="32" t="s">
        <v>14</v>
      </c>
      <c r="B77" s="33"/>
      <c r="C77" s="17"/>
      <c r="D77" s="11">
        <f>D22-D25-D26-D30</f>
        <v>-391748960</v>
      </c>
      <c r="E77" s="11">
        <f>E22-E25-E26-E30</f>
        <v>-64730764.940000005</v>
      </c>
      <c r="F77" s="11">
        <f>F22-F25-F26-F30</f>
        <v>-22.996181369467156</v>
      </c>
    </row>
    <row r="78" spans="1:6" ht="19.5" customHeight="1">
      <c r="A78" s="32" t="s">
        <v>15</v>
      </c>
      <c r="B78" s="33"/>
      <c r="C78" s="17"/>
      <c r="D78" s="10">
        <v>3215107.96</v>
      </c>
      <c r="E78" s="16"/>
      <c r="F78" s="16"/>
    </row>
    <row r="79" spans="1:6" ht="19.5" customHeight="1">
      <c r="A79" s="32" t="s">
        <v>16</v>
      </c>
      <c r="B79" s="33"/>
      <c r="C79" s="17"/>
      <c r="D79" s="12">
        <v>0</v>
      </c>
      <c r="E79" s="12">
        <v>0</v>
      </c>
      <c r="F79" s="12">
        <v>0</v>
      </c>
    </row>
    <row r="80" spans="1:6" ht="19.5" customHeight="1">
      <c r="A80" s="32" t="s">
        <v>17</v>
      </c>
      <c r="B80" s="33"/>
      <c r="C80" s="17"/>
      <c r="D80" s="11">
        <f>D21+D77+D78+D79</f>
        <v>-214107052.04</v>
      </c>
      <c r="E80" s="11">
        <f>E21+E77+E78+E79</f>
        <v>-27975883.99000001</v>
      </c>
      <c r="F80" s="11">
        <f>F21+F77+F78+F79</f>
        <v>-1.9243730521672937</v>
      </c>
    </row>
    <row r="81" spans="1:6" ht="19.5" customHeight="1">
      <c r="A81" s="32" t="s">
        <v>18</v>
      </c>
      <c r="B81" s="33"/>
      <c r="C81" s="17"/>
      <c r="D81" s="11">
        <v>-23082405.45</v>
      </c>
      <c r="E81" s="11" t="e">
        <f>#REF!-'Dem. Saude - Receitas - 1º Bim'!E80</f>
        <v>#REF!</v>
      </c>
      <c r="F81" s="11" t="e">
        <f>#REF!-'Dem. Saude - Receitas - 1º Bim'!F80</f>
        <v>#REF!</v>
      </c>
    </row>
    <row r="82" spans="1:6" ht="19.5" customHeight="1" thickBot="1">
      <c r="A82" s="52" t="s">
        <v>19</v>
      </c>
      <c r="B82" s="53"/>
      <c r="C82" s="18"/>
      <c r="D82" s="13">
        <v>0</v>
      </c>
      <c r="E82" s="13">
        <v>0</v>
      </c>
      <c r="F82" s="13">
        <v>0</v>
      </c>
    </row>
    <row r="83" spans="1:6" ht="15" customHeight="1" thickTop="1">
      <c r="A83" s="30"/>
      <c r="B83" s="31"/>
      <c r="C83" s="3"/>
      <c r="D83" s="3"/>
      <c r="E83" s="3"/>
      <c r="F83" s="3"/>
    </row>
    <row r="84" spans="1:6" ht="15" customHeight="1">
      <c r="A84" s="2"/>
      <c r="B84" s="3"/>
      <c r="C84" s="3"/>
      <c r="D84" s="3"/>
      <c r="E84" s="3"/>
      <c r="F84" s="3"/>
    </row>
    <row r="85" spans="1:6" ht="19.5" customHeight="1">
      <c r="A85" s="54" t="s">
        <v>20</v>
      </c>
      <c r="B85" s="55"/>
      <c r="C85" s="55"/>
      <c r="D85" s="55"/>
      <c r="E85" s="55"/>
      <c r="F85" s="56"/>
    </row>
    <row r="86" spans="1:6" ht="19.5" customHeight="1">
      <c r="A86" s="57"/>
      <c r="B86" s="58"/>
      <c r="C86" s="58"/>
      <c r="D86" s="58"/>
      <c r="E86" s="58"/>
      <c r="F86" s="59"/>
    </row>
    <row r="87" spans="1:6" ht="19.5" customHeight="1">
      <c r="A87" s="60"/>
      <c r="B87" s="61"/>
      <c r="C87" s="61"/>
      <c r="D87" s="61"/>
      <c r="E87" s="61"/>
      <c r="F87" s="62"/>
    </row>
    <row r="88" spans="1:6" ht="15" customHeight="1">
      <c r="A88" s="2"/>
      <c r="B88" s="3"/>
      <c r="C88" s="3"/>
      <c r="D88" s="3"/>
      <c r="E88" s="3"/>
      <c r="F88" s="3"/>
    </row>
    <row r="89" spans="1:6" ht="15" customHeight="1">
      <c r="A89" s="37" t="s">
        <v>2</v>
      </c>
      <c r="B89" s="37"/>
      <c r="C89" s="7"/>
      <c r="D89" s="37" t="s">
        <v>3</v>
      </c>
      <c r="E89" s="37"/>
      <c r="F89" s="37"/>
    </row>
    <row r="90" spans="1:6" ht="12.75">
      <c r="A90" s="37" t="s">
        <v>4</v>
      </c>
      <c r="B90" s="37"/>
      <c r="C90" s="7"/>
      <c r="D90" s="37" t="s">
        <v>5</v>
      </c>
      <c r="E90" s="37"/>
      <c r="F90" s="37"/>
    </row>
    <row r="91" spans="1:6" ht="12.75">
      <c r="A91" s="37" t="s">
        <v>6</v>
      </c>
      <c r="B91" s="37"/>
      <c r="C91" s="7"/>
      <c r="D91" s="37" t="s">
        <v>7</v>
      </c>
      <c r="E91" s="37"/>
      <c r="F91" s="37"/>
    </row>
    <row r="93" ht="19.5" customHeight="1"/>
    <row r="94" ht="19.5" customHeight="1"/>
    <row r="95" ht="15" customHeight="1"/>
    <row r="96" ht="15" customHeight="1"/>
    <row r="97" spans="1:4" ht="15" customHeight="1">
      <c r="A97" s="8"/>
      <c r="B97" s="8"/>
      <c r="C97" s="8"/>
      <c r="D97" s="8"/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 selectLockedCells="1"/>
  <mergeCells count="60">
    <mergeCell ref="B59:C59"/>
    <mergeCell ref="D57:E57"/>
    <mergeCell ref="D58:E58"/>
    <mergeCell ref="A90:B90"/>
    <mergeCell ref="A80:B80"/>
    <mergeCell ref="A81:B81"/>
    <mergeCell ref="D89:F89"/>
    <mergeCell ref="D90:F90"/>
    <mergeCell ref="A85:F87"/>
    <mergeCell ref="A83:B83"/>
    <mergeCell ref="A30:B30"/>
    <mergeCell ref="A77:B77"/>
    <mergeCell ref="A78:B78"/>
    <mergeCell ref="A79:B79"/>
    <mergeCell ref="E44:F44"/>
    <mergeCell ref="A48:B48"/>
    <mergeCell ref="A49:B49"/>
    <mergeCell ref="A51:B51"/>
    <mergeCell ref="A82:B82"/>
    <mergeCell ref="A22:B22"/>
    <mergeCell ref="A23:B23"/>
    <mergeCell ref="A24:B24"/>
    <mergeCell ref="A25:B25"/>
    <mergeCell ref="A26:B26"/>
    <mergeCell ref="A27:B27"/>
    <mergeCell ref="A52:B52"/>
    <mergeCell ref="B57:C57"/>
    <mergeCell ref="B58:C58"/>
    <mergeCell ref="A47:B47"/>
    <mergeCell ref="A1:F1"/>
    <mergeCell ref="A2:F2"/>
    <mergeCell ref="A21:B21"/>
    <mergeCell ref="A10:B11"/>
    <mergeCell ref="C44:C45"/>
    <mergeCell ref="D44:D45"/>
    <mergeCell ref="D10:D11"/>
    <mergeCell ref="A15:B15"/>
    <mergeCell ref="A12:B12"/>
    <mergeCell ref="A39:B39"/>
    <mergeCell ref="A40:B40"/>
    <mergeCell ref="A44:B45"/>
    <mergeCell ref="A46:B46"/>
    <mergeCell ref="C10:C11"/>
    <mergeCell ref="E10:F10"/>
    <mergeCell ref="A32:B33"/>
    <mergeCell ref="C32:C33"/>
    <mergeCell ref="D32:D33"/>
    <mergeCell ref="E32:F32"/>
    <mergeCell ref="A13:B13"/>
    <mergeCell ref="A14:B14"/>
    <mergeCell ref="A54:B54"/>
    <mergeCell ref="A89:B89"/>
    <mergeCell ref="D91:F91"/>
    <mergeCell ref="A20:B20"/>
    <mergeCell ref="A34:B34"/>
    <mergeCell ref="A91:B91"/>
    <mergeCell ref="A35:B35"/>
    <mergeCell ref="A36:B36"/>
    <mergeCell ref="A37:B37"/>
    <mergeCell ref="A42:B4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50" t="s">
        <v>22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23</v>
      </c>
      <c r="B4" s="4"/>
      <c r="C4" s="4"/>
      <c r="D4" s="5"/>
      <c r="E4" s="5"/>
      <c r="F4" s="5"/>
    </row>
    <row r="5" spans="1:6" ht="18">
      <c r="A5" s="6" t="s">
        <v>24</v>
      </c>
      <c r="B5" s="4"/>
      <c r="C5" s="4"/>
      <c r="D5" s="5"/>
      <c r="E5" s="5"/>
      <c r="F5" s="5"/>
    </row>
    <row r="6" spans="1:6" ht="18">
      <c r="A6" s="6" t="s">
        <v>25</v>
      </c>
      <c r="B6" s="4"/>
      <c r="C6" s="4"/>
      <c r="D6" s="5"/>
      <c r="E6" s="5"/>
      <c r="F6" s="5"/>
    </row>
    <row r="7" spans="1:6" ht="18">
      <c r="A7" s="6" t="s">
        <v>21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4" t="s">
        <v>26</v>
      </c>
      <c r="B9" s="3"/>
      <c r="C9" s="3"/>
      <c r="D9" s="3"/>
      <c r="E9" s="3"/>
      <c r="I9" s="28">
        <v>1</v>
      </c>
    </row>
    <row r="10" spans="1:9" ht="19.5" customHeight="1" thickTop="1">
      <c r="A10" s="65" t="s">
        <v>64</v>
      </c>
      <c r="B10" s="40"/>
      <c r="C10" s="40" t="s">
        <v>70</v>
      </c>
      <c r="D10" s="46" t="s">
        <v>71</v>
      </c>
      <c r="E10" s="42" t="s">
        <v>10</v>
      </c>
      <c r="F10" s="43"/>
      <c r="G10" s="42" t="s">
        <v>1</v>
      </c>
      <c r="H10" s="43"/>
      <c r="I10" s="46" t="s">
        <v>76</v>
      </c>
    </row>
    <row r="11" spans="1:9" ht="19.5" customHeight="1">
      <c r="A11" s="45"/>
      <c r="B11" s="41"/>
      <c r="C11" s="41"/>
      <c r="D11" s="47"/>
      <c r="E11" s="19" t="s">
        <v>72</v>
      </c>
      <c r="F11" s="19" t="s">
        <v>73</v>
      </c>
      <c r="G11" s="19" t="s">
        <v>74</v>
      </c>
      <c r="H11" s="19" t="s">
        <v>75</v>
      </c>
      <c r="I11" s="47"/>
    </row>
    <row r="12" spans="1:9" ht="19.5" customHeight="1">
      <c r="A12" s="48" t="s">
        <v>65</v>
      </c>
      <c r="B12" s="49"/>
      <c r="C12" s="15">
        <f>SUM(C13:C15)</f>
        <v>100980800</v>
      </c>
      <c r="D12" s="15">
        <f>SUM(D13:D15)</f>
        <v>102056019.99000001</v>
      </c>
      <c r="E12" s="15">
        <f>SUM(E13:E15)</f>
        <v>49847853.9</v>
      </c>
      <c r="F12" s="15">
        <f>(E12/D12)*100</f>
        <v>48.843619322882034</v>
      </c>
      <c r="G12" s="15">
        <f>SUM(G13:G15)</f>
        <v>19250046.27</v>
      </c>
      <c r="H12" s="15">
        <f>(G12/D12)*100</f>
        <v>18.862234948890052</v>
      </c>
      <c r="I12" s="15"/>
    </row>
    <row r="13" spans="1:9" ht="19.5" customHeight="1">
      <c r="A13" s="38" t="s">
        <v>11</v>
      </c>
      <c r="B13" s="39"/>
      <c r="C13" s="9">
        <v>45118300</v>
      </c>
      <c r="D13" s="9">
        <v>45118300</v>
      </c>
      <c r="E13" s="9">
        <v>7293336.89</v>
      </c>
      <c r="F13" s="15">
        <f aca="true" t="shared" si="0" ref="F13:F20">(E13/D13)*100</f>
        <v>16.16491953375903</v>
      </c>
      <c r="G13" s="9">
        <v>7292399.89</v>
      </c>
      <c r="H13" s="15">
        <f>(G13/D13)*100</f>
        <v>16.162842771115045</v>
      </c>
      <c r="I13" s="9"/>
    </row>
    <row r="14" spans="1:9" ht="19.5" customHeight="1">
      <c r="A14" s="38" t="s">
        <v>66</v>
      </c>
      <c r="B14" s="39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38" t="s">
        <v>12</v>
      </c>
      <c r="B15" s="39"/>
      <c r="C15" s="9">
        <v>55862500</v>
      </c>
      <c r="D15" s="9">
        <v>56937719.99</v>
      </c>
      <c r="E15" s="9">
        <v>42554517.01</v>
      </c>
      <c r="F15" s="15">
        <f t="shared" si="0"/>
        <v>74.7387092729984</v>
      </c>
      <c r="G15" s="9">
        <v>11957646.38</v>
      </c>
      <c r="H15" s="15">
        <f>(G15/D15)*100</f>
        <v>21.001273640918757</v>
      </c>
      <c r="I15" s="9"/>
    </row>
    <row r="16" spans="1:9" ht="19.5" customHeight="1">
      <c r="A16" s="48" t="s">
        <v>67</v>
      </c>
      <c r="B16" s="49"/>
      <c r="C16" s="15">
        <f>SUM(C17:C19)</f>
        <v>189200</v>
      </c>
      <c r="D16" s="15">
        <f>SUM(D17:D19)</f>
        <v>384200</v>
      </c>
      <c r="E16" s="15">
        <f>SUM(E17:E19)</f>
        <v>110460.04</v>
      </c>
      <c r="F16" s="15">
        <f t="shared" si="0"/>
        <v>28.750661114003123</v>
      </c>
      <c r="G16" s="15">
        <f>SUM(G17:G19)</f>
        <v>11075.04</v>
      </c>
      <c r="H16" s="15">
        <f>(G16/D16)*100</f>
        <v>2.8826236335242066</v>
      </c>
      <c r="I16" s="15"/>
    </row>
    <row r="17" spans="1:9" ht="19.5" customHeight="1">
      <c r="A17" s="38" t="s">
        <v>8</v>
      </c>
      <c r="B17" s="39"/>
      <c r="C17" s="9">
        <v>189200</v>
      </c>
      <c r="D17" s="9">
        <v>384200</v>
      </c>
      <c r="E17" s="9">
        <v>110460.04</v>
      </c>
      <c r="F17" s="15">
        <f t="shared" si="0"/>
        <v>28.750661114003123</v>
      </c>
      <c r="G17" s="9">
        <v>11075.04</v>
      </c>
      <c r="H17" s="15">
        <f>(G17/D17)*100</f>
        <v>2.8826236335242066</v>
      </c>
      <c r="I17" s="9"/>
    </row>
    <row r="18" spans="1:9" ht="19.5" customHeight="1">
      <c r="A18" s="38" t="s">
        <v>13</v>
      </c>
      <c r="B18" s="39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38" t="s">
        <v>68</v>
      </c>
      <c r="B19" s="39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35" t="s">
        <v>69</v>
      </c>
      <c r="B20" s="36"/>
      <c r="C20" s="27">
        <f>SUM(C16,C12)</f>
        <v>101170000</v>
      </c>
      <c r="D20" s="27">
        <f>SUM(D12,D16)</f>
        <v>102440219.99000001</v>
      </c>
      <c r="E20" s="14">
        <f>SUM(E16,E12)</f>
        <v>49958313.94</v>
      </c>
      <c r="F20" s="15">
        <f t="shared" si="0"/>
        <v>48.76826108424681</v>
      </c>
      <c r="G20" s="14">
        <f>SUM(G16,G12)</f>
        <v>19261121.31</v>
      </c>
      <c r="H20" s="15">
        <f>(G20/D20)*100</f>
        <v>18.80230373566186</v>
      </c>
      <c r="I20" s="27"/>
    </row>
    <row r="21" spans="1:6" ht="12.75" customHeight="1" thickBot="1">
      <c r="A21" s="25"/>
      <c r="B21" s="26"/>
      <c r="C21" s="27"/>
      <c r="D21" s="27"/>
      <c r="E21" s="14"/>
      <c r="F21" s="15"/>
    </row>
    <row r="22" spans="1:9" ht="19.5" customHeight="1" thickTop="1">
      <c r="A22" s="65" t="s">
        <v>77</v>
      </c>
      <c r="B22" s="40"/>
      <c r="C22" s="40" t="s">
        <v>70</v>
      </c>
      <c r="D22" s="46" t="s">
        <v>78</v>
      </c>
      <c r="E22" s="42" t="s">
        <v>10</v>
      </c>
      <c r="F22" s="43"/>
      <c r="G22" s="42" t="s">
        <v>1</v>
      </c>
      <c r="H22" s="43"/>
      <c r="I22" s="46" t="s">
        <v>76</v>
      </c>
    </row>
    <row r="23" spans="1:9" ht="19.5" customHeight="1">
      <c r="A23" s="45"/>
      <c r="B23" s="41"/>
      <c r="C23" s="41"/>
      <c r="D23" s="47"/>
      <c r="E23" s="19" t="s">
        <v>79</v>
      </c>
      <c r="F23" s="19" t="s">
        <v>80</v>
      </c>
      <c r="G23" s="19" t="s">
        <v>81</v>
      </c>
      <c r="H23" s="19" t="s">
        <v>82</v>
      </c>
      <c r="I23" s="47"/>
    </row>
    <row r="24" spans="1:9" ht="19.5" customHeight="1">
      <c r="A24" s="48" t="s">
        <v>83</v>
      </c>
      <c r="B24" s="49"/>
      <c r="C24" s="15"/>
      <c r="D24" s="15"/>
      <c r="E24" s="15"/>
      <c r="F24" s="15"/>
      <c r="G24" s="15"/>
      <c r="H24" s="15"/>
      <c r="I24" s="15"/>
    </row>
    <row r="25" spans="1:9" ht="27" customHeight="1">
      <c r="A25" s="35" t="s">
        <v>84</v>
      </c>
      <c r="B25" s="36"/>
      <c r="C25" s="9"/>
      <c r="D25" s="9"/>
      <c r="E25" s="9"/>
      <c r="F25" s="15"/>
      <c r="G25" s="9"/>
      <c r="H25" s="15"/>
      <c r="I25" s="9"/>
    </row>
    <row r="26" spans="1:9" ht="27" customHeight="1">
      <c r="A26" s="35" t="s">
        <v>85</v>
      </c>
      <c r="B26" s="36"/>
      <c r="C26" s="9"/>
      <c r="D26" s="9"/>
      <c r="E26" s="34">
        <f>SUM(E27:E29)</f>
        <v>7004863.61</v>
      </c>
      <c r="F26" s="15">
        <v>14.02</v>
      </c>
      <c r="G26" s="34">
        <f>SUM(G27:G29)</f>
        <v>1867649.47</v>
      </c>
      <c r="H26" s="15">
        <v>9.7</v>
      </c>
      <c r="I26" s="9"/>
    </row>
    <row r="27" spans="1:9" ht="19.5" customHeight="1">
      <c r="A27" s="38" t="s">
        <v>86</v>
      </c>
      <c r="B27" s="39"/>
      <c r="C27" s="9"/>
      <c r="D27" s="9"/>
      <c r="E27" s="9">
        <v>7004863.61</v>
      </c>
      <c r="F27" s="15">
        <v>14.02</v>
      </c>
      <c r="G27" s="9">
        <v>1867649.47</v>
      </c>
      <c r="H27" s="15">
        <v>9.7</v>
      </c>
      <c r="I27" s="9"/>
    </row>
    <row r="28" spans="1:9" ht="19.5" customHeight="1">
      <c r="A28" s="38" t="s">
        <v>87</v>
      </c>
      <c r="B28" s="39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88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48" t="s">
        <v>89</v>
      </c>
      <c r="B30" s="49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63" t="s">
        <v>90</v>
      </c>
      <c r="B31" s="64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63" t="s">
        <v>92</v>
      </c>
      <c r="B32" s="64"/>
      <c r="C32" s="9"/>
      <c r="D32" s="9"/>
      <c r="E32" s="9"/>
      <c r="F32" s="15"/>
      <c r="G32" s="9"/>
      <c r="H32" s="15"/>
      <c r="I32" s="9"/>
    </row>
    <row r="33" spans="1:9" ht="39" customHeight="1">
      <c r="A33" s="63" t="s">
        <v>91</v>
      </c>
      <c r="B33" s="64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35" t="s">
        <v>93</v>
      </c>
      <c r="B34" s="36"/>
      <c r="C34" s="27"/>
      <c r="D34" s="27"/>
      <c r="E34" s="14">
        <f>SUM(E30,E26)</f>
        <v>7004863.61</v>
      </c>
      <c r="F34" s="15">
        <v>14.02</v>
      </c>
      <c r="G34" s="14">
        <f>SUM(G26)</f>
        <v>1867649.47</v>
      </c>
      <c r="H34" s="15">
        <v>9.7</v>
      </c>
      <c r="I34" s="27"/>
    </row>
    <row r="35" spans="1:6" ht="10.5" customHeight="1">
      <c r="A35" s="25"/>
      <c r="B35" s="26"/>
      <c r="C35" s="27"/>
      <c r="D35" s="27"/>
      <c r="E35" s="14"/>
      <c r="F35" s="15"/>
    </row>
    <row r="36" spans="1:9" ht="23.25" customHeight="1">
      <c r="A36" s="35" t="s">
        <v>94</v>
      </c>
      <c r="B36" s="36"/>
      <c r="C36" s="27">
        <f>C20-C34</f>
        <v>101170000</v>
      </c>
      <c r="D36" s="27">
        <f>D20-D34</f>
        <v>102440219.99000001</v>
      </c>
      <c r="E36" s="27">
        <f>E20-E34</f>
        <v>42953450.33</v>
      </c>
      <c r="F36" s="15"/>
      <c r="G36" s="27">
        <f>G20-G34</f>
        <v>17393471.84</v>
      </c>
      <c r="H36" s="15"/>
      <c r="I36" s="27"/>
    </row>
    <row r="37" spans="1:6" ht="10.5" customHeight="1">
      <c r="A37" s="25"/>
      <c r="B37" s="26"/>
      <c r="C37" s="27"/>
      <c r="D37" s="27"/>
      <c r="E37" s="14"/>
      <c r="F37" s="15"/>
    </row>
    <row r="38" spans="1:9" ht="24" customHeight="1">
      <c r="A38" s="66" t="s">
        <v>95</v>
      </c>
      <c r="B38" s="67"/>
      <c r="C38" s="67"/>
      <c r="D38" s="67"/>
      <c r="E38" s="67"/>
      <c r="F38" s="68"/>
      <c r="G38" s="71" t="s">
        <v>96</v>
      </c>
      <c r="H38" s="69"/>
      <c r="I38" s="70"/>
    </row>
    <row r="39" spans="1:6" ht="15" customHeight="1">
      <c r="A39" s="25"/>
      <c r="B39" s="26"/>
      <c r="C39" s="27"/>
      <c r="D39" s="27"/>
      <c r="E39" s="14"/>
      <c r="F39" s="15"/>
    </row>
    <row r="40" spans="1:9" ht="24" customHeight="1">
      <c r="A40" s="66" t="s">
        <v>97</v>
      </c>
      <c r="B40" s="67"/>
      <c r="C40" s="67"/>
      <c r="D40" s="67"/>
      <c r="E40" s="67"/>
      <c r="F40" s="68"/>
      <c r="G40" s="71" t="s">
        <v>98</v>
      </c>
      <c r="H40" s="69"/>
      <c r="I40" s="70"/>
    </row>
    <row r="41" spans="1:6" ht="28.5" customHeight="1">
      <c r="A41" s="25"/>
      <c r="B41" s="26"/>
      <c r="C41" s="27"/>
      <c r="D41" s="27"/>
      <c r="E41" s="14"/>
      <c r="F41" s="15"/>
    </row>
    <row r="42" spans="1:6" ht="28.5" customHeight="1">
      <c r="A42" s="25"/>
      <c r="B42" s="26"/>
      <c r="C42" s="27"/>
      <c r="D42" s="27"/>
      <c r="E42" s="14"/>
      <c r="F42" s="15"/>
    </row>
    <row r="43" spans="1:7" s="84" customFormat="1" ht="12.75">
      <c r="A43" s="85" t="s">
        <v>2</v>
      </c>
      <c r="B43" s="86" t="s">
        <v>3</v>
      </c>
      <c r="C43" s="86"/>
      <c r="D43" s="86" t="s">
        <v>145</v>
      </c>
      <c r="E43" s="86"/>
      <c r="G43" s="85" t="s">
        <v>146</v>
      </c>
    </row>
    <row r="44" spans="1:7" s="84" customFormat="1" ht="12.75">
      <c r="A44" s="85" t="s">
        <v>4</v>
      </c>
      <c r="B44" s="86" t="s">
        <v>147</v>
      </c>
      <c r="C44" s="86"/>
      <c r="D44" s="86" t="s">
        <v>148</v>
      </c>
      <c r="E44" s="86"/>
      <c r="G44" s="85" t="s">
        <v>149</v>
      </c>
    </row>
    <row r="45" spans="1:3" s="84" customFormat="1" ht="12.75">
      <c r="A45" s="85" t="s">
        <v>6</v>
      </c>
      <c r="B45" s="86" t="s">
        <v>7</v>
      </c>
      <c r="C45" s="86"/>
    </row>
    <row r="46" ht="19.5" customHeight="1"/>
    <row r="47" ht="19.5" customHeight="1"/>
    <row r="48" ht="19.5" customHeight="1"/>
  </sheetData>
  <sheetProtection selectLockedCells="1"/>
  <mergeCells count="43">
    <mergeCell ref="G38:I38"/>
    <mergeCell ref="A40:F40"/>
    <mergeCell ref="G40:I40"/>
    <mergeCell ref="B43:C43"/>
    <mergeCell ref="D43:E43"/>
    <mergeCell ref="A20:B20"/>
    <mergeCell ref="A24:B24"/>
    <mergeCell ref="A25:B25"/>
    <mergeCell ref="A22:B23"/>
    <mergeCell ref="A2:F2"/>
    <mergeCell ref="A12:B12"/>
    <mergeCell ref="A10:B11"/>
    <mergeCell ref="A1:I1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D22:D23"/>
    <mergeCell ref="E22:F22"/>
    <mergeCell ref="A30:B30"/>
    <mergeCell ref="A27:B27"/>
    <mergeCell ref="A28:B28"/>
    <mergeCell ref="A31:B31"/>
    <mergeCell ref="A33:B33"/>
    <mergeCell ref="A26:B26"/>
    <mergeCell ref="A32:B32"/>
    <mergeCell ref="C22:C23"/>
    <mergeCell ref="A34:B34"/>
    <mergeCell ref="A36:B36"/>
    <mergeCell ref="A38:F38"/>
    <mergeCell ref="B44:C44"/>
    <mergeCell ref="D44:E44"/>
    <mergeCell ref="B45:C45"/>
    <mergeCell ref="G10:H10"/>
    <mergeCell ref="I10:I11"/>
    <mergeCell ref="G22:H22"/>
    <mergeCell ref="I22:I2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50" t="s">
        <v>22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23</v>
      </c>
      <c r="B4" s="4"/>
      <c r="C4" s="4"/>
      <c r="D4" s="5"/>
      <c r="E4" s="5"/>
      <c r="F4" s="5"/>
    </row>
    <row r="5" spans="1:6" ht="18">
      <c r="A5" s="6" t="s">
        <v>24</v>
      </c>
      <c r="B5" s="4"/>
      <c r="C5" s="4"/>
      <c r="D5" s="5"/>
      <c r="E5" s="5"/>
      <c r="F5" s="5"/>
    </row>
    <row r="6" spans="1:6" ht="18">
      <c r="A6" s="6" t="s">
        <v>25</v>
      </c>
      <c r="B6" s="4"/>
      <c r="C6" s="4"/>
      <c r="D6" s="5"/>
      <c r="E6" s="5"/>
      <c r="F6" s="5"/>
    </row>
    <row r="7" spans="1:6" ht="18">
      <c r="A7" s="6" t="s">
        <v>21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65" t="s">
        <v>99</v>
      </c>
      <c r="B9" s="40"/>
      <c r="C9" s="40" t="s">
        <v>100</v>
      </c>
      <c r="D9" s="46" t="s">
        <v>101</v>
      </c>
      <c r="E9" s="72" t="s">
        <v>102</v>
      </c>
      <c r="F9" s="74" t="s">
        <v>103</v>
      </c>
      <c r="G9" s="72" t="s">
        <v>104</v>
      </c>
      <c r="H9" s="74"/>
    </row>
    <row r="10" spans="1:8" ht="19.5" customHeight="1">
      <c r="A10" s="45"/>
      <c r="B10" s="41"/>
      <c r="C10" s="41"/>
      <c r="D10" s="47"/>
      <c r="E10" s="73"/>
      <c r="F10" s="75"/>
      <c r="G10" s="73"/>
      <c r="H10" s="75"/>
    </row>
    <row r="11" spans="1:8" ht="19.5" customHeight="1">
      <c r="A11" s="38" t="s">
        <v>105</v>
      </c>
      <c r="B11" s="39"/>
      <c r="C11" s="9"/>
      <c r="D11" s="9"/>
      <c r="E11" s="9"/>
      <c r="F11" s="15"/>
      <c r="G11" s="9"/>
      <c r="H11" s="15"/>
    </row>
    <row r="12" spans="1:8" ht="19.5" customHeight="1">
      <c r="A12" s="38" t="s">
        <v>106</v>
      </c>
      <c r="B12" s="39"/>
      <c r="C12" s="9"/>
      <c r="D12" s="9"/>
      <c r="E12" s="9"/>
      <c r="F12" s="15"/>
      <c r="G12" s="9"/>
      <c r="H12" s="15"/>
    </row>
    <row r="13" spans="1:8" ht="19.5" customHeight="1">
      <c r="A13" s="38" t="s">
        <v>107</v>
      </c>
      <c r="B13" s="39"/>
      <c r="C13" s="9">
        <v>1010748.18</v>
      </c>
      <c r="D13" s="9">
        <v>41222.17</v>
      </c>
      <c r="E13" s="9">
        <v>800651.22</v>
      </c>
      <c r="F13" s="9">
        <v>168874.79</v>
      </c>
      <c r="G13" s="9"/>
      <c r="H13" s="15"/>
    </row>
    <row r="14" spans="1:8" ht="19.5" customHeight="1">
      <c r="A14" s="38" t="s">
        <v>108</v>
      </c>
      <c r="B14" s="39"/>
      <c r="C14" s="9">
        <v>850</v>
      </c>
      <c r="D14" s="9">
        <v>0</v>
      </c>
      <c r="E14" s="9">
        <v>850</v>
      </c>
      <c r="F14" s="15">
        <v>0</v>
      </c>
      <c r="G14" s="9"/>
      <c r="H14" s="15"/>
    </row>
    <row r="15" spans="1:8" ht="28.5" customHeight="1">
      <c r="A15" s="35" t="s">
        <v>109</v>
      </c>
      <c r="B15" s="36"/>
      <c r="C15" s="27">
        <f>SUM(C11:C14)</f>
        <v>1011598.18</v>
      </c>
      <c r="D15" s="27">
        <f>SUM(D11:D14)</f>
        <v>41222.17</v>
      </c>
      <c r="E15" s="27">
        <f>SUM(E11:E14)</f>
        <v>801501.22</v>
      </c>
      <c r="F15" s="27">
        <f>SUM(F11:F14)</f>
        <v>168874.79</v>
      </c>
      <c r="G15" s="14"/>
      <c r="H15" s="15"/>
    </row>
    <row r="16" spans="1:6" ht="10.5" customHeight="1">
      <c r="A16" s="25"/>
      <c r="B16" s="26"/>
      <c r="C16" s="27"/>
      <c r="D16" s="27"/>
      <c r="E16" s="14"/>
      <c r="F16" s="15"/>
    </row>
    <row r="17" spans="1:8" ht="17.25" customHeight="1">
      <c r="A17" s="76"/>
      <c r="B17" s="83"/>
      <c r="C17" s="82" t="s">
        <v>123</v>
      </c>
      <c r="D17" s="82"/>
      <c r="E17" s="82"/>
      <c r="F17" s="82"/>
      <c r="G17" s="82"/>
      <c r="H17" s="75"/>
    </row>
    <row r="18" spans="1:8" ht="31.5" customHeight="1">
      <c r="A18" s="81" t="s">
        <v>110</v>
      </c>
      <c r="B18" s="78"/>
      <c r="C18" s="73" t="s">
        <v>111</v>
      </c>
      <c r="D18" s="75"/>
      <c r="E18" s="77" t="s">
        <v>120</v>
      </c>
      <c r="F18" s="78"/>
      <c r="G18" s="73" t="s">
        <v>112</v>
      </c>
      <c r="H18" s="75"/>
    </row>
    <row r="19" spans="1:8" ht="19.5" customHeight="1">
      <c r="A19" s="38" t="s">
        <v>113</v>
      </c>
      <c r="B19" s="39"/>
      <c r="C19" s="9"/>
      <c r="D19" s="9"/>
      <c r="E19" s="9"/>
      <c r="F19" s="15"/>
      <c r="G19" s="9"/>
      <c r="H19" s="15"/>
    </row>
    <row r="20" spans="1:8" ht="19.5" customHeight="1">
      <c r="A20" s="38" t="s">
        <v>114</v>
      </c>
      <c r="B20" s="39"/>
      <c r="C20" s="9"/>
      <c r="D20" s="9"/>
      <c r="E20" s="9"/>
      <c r="F20" s="15"/>
      <c r="G20" s="9"/>
      <c r="H20" s="15"/>
    </row>
    <row r="21" spans="1:8" ht="19.5" customHeight="1">
      <c r="A21" s="38" t="s">
        <v>115</v>
      </c>
      <c r="B21" s="39"/>
      <c r="C21" s="9"/>
      <c r="D21" s="9"/>
      <c r="E21" s="9"/>
      <c r="F21" s="9"/>
      <c r="G21" s="9"/>
      <c r="H21" s="15"/>
    </row>
    <row r="22" spans="1:8" ht="19.5" customHeight="1">
      <c r="A22" s="38" t="s">
        <v>116</v>
      </c>
      <c r="B22" s="39"/>
      <c r="C22" s="9"/>
      <c r="D22" s="9"/>
      <c r="E22" s="9"/>
      <c r="F22" s="15"/>
      <c r="G22" s="9"/>
      <c r="H22" s="15"/>
    </row>
    <row r="23" spans="1:8" ht="19.5" customHeight="1">
      <c r="A23" s="38" t="s">
        <v>117</v>
      </c>
      <c r="B23" s="39"/>
      <c r="C23" s="9"/>
      <c r="D23" s="9"/>
      <c r="E23" s="9"/>
      <c r="F23" s="15"/>
      <c r="G23" s="9"/>
      <c r="H23" s="15"/>
    </row>
    <row r="24" spans="1:8" ht="19.5" customHeight="1">
      <c r="A24" s="38" t="s">
        <v>118</v>
      </c>
      <c r="B24" s="39"/>
      <c r="C24" s="9"/>
      <c r="D24" s="9"/>
      <c r="E24" s="9"/>
      <c r="F24" s="15"/>
      <c r="G24" s="9"/>
      <c r="H24" s="15"/>
    </row>
    <row r="25" spans="1:8" ht="28.5" customHeight="1">
      <c r="A25" s="35" t="s">
        <v>119</v>
      </c>
      <c r="B25" s="36"/>
      <c r="C25" s="27"/>
      <c r="D25" s="27"/>
      <c r="E25" s="27"/>
      <c r="F25" s="27"/>
      <c r="G25" s="14"/>
      <c r="H25" s="15"/>
    </row>
    <row r="27" spans="1:8" ht="17.25" customHeight="1">
      <c r="A27" s="76"/>
      <c r="B27" s="83"/>
      <c r="C27" s="82" t="s">
        <v>124</v>
      </c>
      <c r="D27" s="82"/>
      <c r="E27" s="82"/>
      <c r="F27" s="82"/>
      <c r="G27" s="82"/>
      <c r="H27" s="75"/>
    </row>
    <row r="28" spans="1:8" ht="38.25" customHeight="1">
      <c r="A28" s="81" t="s">
        <v>121</v>
      </c>
      <c r="B28" s="78"/>
      <c r="C28" s="73" t="s">
        <v>111</v>
      </c>
      <c r="D28" s="75"/>
      <c r="E28" s="77" t="s">
        <v>122</v>
      </c>
      <c r="F28" s="78"/>
      <c r="G28" s="73" t="s">
        <v>112</v>
      </c>
      <c r="H28" s="75"/>
    </row>
    <row r="29" spans="1:8" ht="19.5" customHeight="1">
      <c r="A29" s="38" t="s">
        <v>125</v>
      </c>
      <c r="B29" s="39"/>
      <c r="C29" s="9"/>
      <c r="D29" s="9"/>
      <c r="E29" s="9"/>
      <c r="F29" s="15"/>
      <c r="G29" s="9"/>
      <c r="H29" s="15"/>
    </row>
    <row r="30" spans="1:8" ht="19.5" customHeight="1">
      <c r="A30" s="38" t="s">
        <v>126</v>
      </c>
      <c r="B30" s="39"/>
      <c r="C30" s="9"/>
      <c r="D30" s="9"/>
      <c r="E30" s="9"/>
      <c r="F30" s="15"/>
      <c r="G30" s="9"/>
      <c r="H30" s="15"/>
    </row>
    <row r="31" spans="1:8" ht="19.5" customHeight="1">
      <c r="A31" s="38" t="s">
        <v>127</v>
      </c>
      <c r="B31" s="39"/>
      <c r="C31" s="9"/>
      <c r="D31" s="9"/>
      <c r="E31" s="9"/>
      <c r="F31" s="9"/>
      <c r="G31" s="9"/>
      <c r="H31" s="15"/>
    </row>
    <row r="32" spans="1:8" ht="19.5" customHeight="1">
      <c r="A32" s="38" t="s">
        <v>128</v>
      </c>
      <c r="B32" s="39"/>
      <c r="C32" s="9"/>
      <c r="D32" s="9"/>
      <c r="E32" s="9"/>
      <c r="F32" s="15"/>
      <c r="G32" s="9"/>
      <c r="H32" s="15"/>
    </row>
    <row r="33" spans="1:8" ht="19.5" customHeight="1">
      <c r="A33" s="38" t="s">
        <v>129</v>
      </c>
      <c r="B33" s="39"/>
      <c r="C33" s="9"/>
      <c r="D33" s="9"/>
      <c r="E33" s="9"/>
      <c r="F33" s="15"/>
      <c r="G33" s="9"/>
      <c r="H33" s="15"/>
    </row>
    <row r="34" spans="1:8" ht="19.5" customHeight="1">
      <c r="A34" s="38" t="s">
        <v>130</v>
      </c>
      <c r="B34" s="39"/>
      <c r="C34" s="9"/>
      <c r="D34" s="9"/>
      <c r="E34" s="9"/>
      <c r="F34" s="15"/>
      <c r="G34" s="9"/>
      <c r="H34" s="15"/>
    </row>
    <row r="35" spans="1:8" ht="28.5" customHeight="1">
      <c r="A35" s="35" t="s">
        <v>131</v>
      </c>
      <c r="B35" s="36"/>
      <c r="C35" s="27"/>
      <c r="D35" s="27"/>
      <c r="E35" s="27"/>
      <c r="F35" s="27"/>
      <c r="G35" s="14"/>
      <c r="H35" s="15"/>
    </row>
    <row r="36" ht="13.5" thickBot="1"/>
    <row r="37" spans="1:9" ht="19.5" customHeight="1" thickTop="1">
      <c r="A37" s="65" t="s">
        <v>132</v>
      </c>
      <c r="B37" s="40"/>
      <c r="C37" s="40" t="s">
        <v>70</v>
      </c>
      <c r="D37" s="46" t="s">
        <v>78</v>
      </c>
      <c r="E37" s="42" t="s">
        <v>10</v>
      </c>
      <c r="F37" s="43"/>
      <c r="G37" s="42" t="s">
        <v>1</v>
      </c>
      <c r="H37" s="43"/>
      <c r="I37" s="46" t="s">
        <v>76</v>
      </c>
    </row>
    <row r="38" spans="1:9" ht="19.5" customHeight="1">
      <c r="A38" s="45"/>
      <c r="B38" s="41"/>
      <c r="C38" s="41"/>
      <c r="D38" s="47"/>
      <c r="E38" s="19" t="s">
        <v>133</v>
      </c>
      <c r="F38" s="19" t="s">
        <v>134</v>
      </c>
      <c r="G38" s="19" t="s">
        <v>135</v>
      </c>
      <c r="H38" s="19" t="s">
        <v>136</v>
      </c>
      <c r="I38" s="47"/>
    </row>
    <row r="39" spans="1:9" ht="19.5" customHeight="1">
      <c r="A39" s="38" t="s">
        <v>137</v>
      </c>
      <c r="B39" s="39"/>
      <c r="C39" s="9">
        <v>59053310</v>
      </c>
      <c r="D39" s="9">
        <v>59251500.8</v>
      </c>
      <c r="E39" s="9">
        <v>15134635.1</v>
      </c>
      <c r="F39" s="15">
        <f>(E39/$E$46)*100</f>
        <v>30.2945273897288</v>
      </c>
      <c r="G39" s="9">
        <v>8424749.8</v>
      </c>
      <c r="H39" s="15">
        <f>(G39/$G$46)*100</f>
        <v>43.739664292680786</v>
      </c>
      <c r="I39" s="9"/>
    </row>
    <row r="40" spans="1:9" ht="19.5" customHeight="1">
      <c r="A40" s="38" t="s">
        <v>138</v>
      </c>
      <c r="B40" s="39"/>
      <c r="C40" s="9">
        <v>37790400</v>
      </c>
      <c r="D40" s="9">
        <v>38485289.04</v>
      </c>
      <c r="E40" s="9">
        <v>34128143.12</v>
      </c>
      <c r="F40" s="15">
        <f aca="true" t="shared" si="0" ref="F40:F46">(E40/$E$46)*100</f>
        <v>68.31324043679285</v>
      </c>
      <c r="G40" s="9">
        <v>10310759.54</v>
      </c>
      <c r="H40" s="15">
        <f aca="true" t="shared" si="1" ref="H40:H46">(G40/$G$46)*100</f>
        <v>53.53146046926589</v>
      </c>
      <c r="I40" s="9"/>
    </row>
    <row r="41" spans="1:9" ht="19.5" customHeight="1">
      <c r="A41" s="38" t="s">
        <v>139</v>
      </c>
      <c r="B41" s="39"/>
      <c r="C41" s="9">
        <v>0</v>
      </c>
      <c r="D41" s="9">
        <v>0</v>
      </c>
      <c r="E41" s="9">
        <v>0</v>
      </c>
      <c r="F41" s="15">
        <f t="shared" si="0"/>
        <v>0</v>
      </c>
      <c r="G41" s="9">
        <v>0</v>
      </c>
      <c r="H41" s="15">
        <f t="shared" si="1"/>
        <v>0</v>
      </c>
      <c r="I41" s="9"/>
    </row>
    <row r="42" spans="1:9" ht="19.5" customHeight="1">
      <c r="A42" s="38" t="s">
        <v>140</v>
      </c>
      <c r="B42" s="39"/>
      <c r="C42" s="9">
        <v>2079930</v>
      </c>
      <c r="D42" s="9">
        <v>2079930</v>
      </c>
      <c r="E42" s="9">
        <v>323775.76</v>
      </c>
      <c r="F42" s="15">
        <f t="shared" si="0"/>
        <v>0.6480918479131524</v>
      </c>
      <c r="G42" s="9">
        <v>241935.94</v>
      </c>
      <c r="H42" s="15">
        <f t="shared" si="1"/>
        <v>1.256084399792402</v>
      </c>
      <c r="I42" s="9"/>
    </row>
    <row r="43" spans="1:9" ht="19.5" customHeight="1">
      <c r="A43" s="38" t="s">
        <v>141</v>
      </c>
      <c r="B43" s="39"/>
      <c r="C43" s="9">
        <v>1806360</v>
      </c>
      <c r="D43" s="9">
        <v>2183500.15</v>
      </c>
      <c r="E43" s="9">
        <v>262719.96</v>
      </c>
      <c r="F43" s="15">
        <f t="shared" si="0"/>
        <v>0.5258783559339633</v>
      </c>
      <c r="G43" s="9">
        <v>214728.55</v>
      </c>
      <c r="H43" s="15">
        <f t="shared" si="1"/>
        <v>1.1148289164687264</v>
      </c>
      <c r="I43" s="9"/>
    </row>
    <row r="44" spans="1:9" ht="19.5" customHeight="1">
      <c r="A44" s="38" t="s">
        <v>142</v>
      </c>
      <c r="B44" s="39"/>
      <c r="C44" s="9">
        <v>440000</v>
      </c>
      <c r="D44" s="9">
        <v>440000</v>
      </c>
      <c r="E44" s="9">
        <v>109040</v>
      </c>
      <c r="F44" s="15">
        <f t="shared" si="0"/>
        <v>0.21826196963123534</v>
      </c>
      <c r="G44" s="9">
        <v>68947.48</v>
      </c>
      <c r="H44" s="15">
        <f t="shared" si="1"/>
        <v>0.3579619217921845</v>
      </c>
      <c r="I44" s="9"/>
    </row>
    <row r="45" spans="1:9" ht="19.5" customHeight="1">
      <c r="A45" s="79" t="s">
        <v>143</v>
      </c>
      <c r="B45" s="80"/>
      <c r="C45" s="9">
        <v>0</v>
      </c>
      <c r="D45" s="9">
        <v>0</v>
      </c>
      <c r="E45" s="9">
        <v>0</v>
      </c>
      <c r="F45" s="15">
        <f t="shared" si="0"/>
        <v>0</v>
      </c>
      <c r="G45" s="9">
        <v>0</v>
      </c>
      <c r="H45" s="15">
        <f t="shared" si="1"/>
        <v>0</v>
      </c>
      <c r="I45" s="9"/>
    </row>
    <row r="46" spans="1:9" ht="28.5" customHeight="1">
      <c r="A46" s="35" t="s">
        <v>144</v>
      </c>
      <c r="B46" s="36"/>
      <c r="C46" s="27">
        <f>SUM(C39:C45)</f>
        <v>101170000</v>
      </c>
      <c r="D46" s="27">
        <f>SUM(D39:D45)</f>
        <v>102440219.99000001</v>
      </c>
      <c r="E46" s="27">
        <f>SUM(E39:E45)</f>
        <v>49958313.94</v>
      </c>
      <c r="F46" s="15">
        <f t="shared" si="0"/>
        <v>100</v>
      </c>
      <c r="G46" s="27">
        <f>SUM(G39:G45)</f>
        <v>19261121.310000002</v>
      </c>
      <c r="H46" s="15">
        <f t="shared" si="1"/>
        <v>100</v>
      </c>
      <c r="I46" s="27"/>
    </row>
    <row r="50" spans="1:8" s="84" customFormat="1" ht="12.75">
      <c r="A50" s="85" t="s">
        <v>2</v>
      </c>
      <c r="B50" s="86" t="s">
        <v>3</v>
      </c>
      <c r="C50" s="86"/>
      <c r="E50" s="86" t="s">
        <v>145</v>
      </c>
      <c r="F50" s="86"/>
      <c r="H50" s="85" t="s">
        <v>146</v>
      </c>
    </row>
    <row r="51" spans="1:8" s="84" customFormat="1" ht="12.75">
      <c r="A51" s="85" t="s">
        <v>4</v>
      </c>
      <c r="B51" s="86" t="s">
        <v>147</v>
      </c>
      <c r="C51" s="86"/>
      <c r="E51" s="86" t="s">
        <v>148</v>
      </c>
      <c r="F51" s="86"/>
      <c r="H51" s="85" t="s">
        <v>149</v>
      </c>
    </row>
    <row r="52" spans="1:3" s="84" customFormat="1" ht="12.75">
      <c r="A52" s="85" t="s">
        <v>6</v>
      </c>
      <c r="B52" s="86" t="s">
        <v>7</v>
      </c>
      <c r="C52" s="86"/>
    </row>
  </sheetData>
  <sheetProtection selectLockedCells="1"/>
  <mergeCells count="55">
    <mergeCell ref="B52:C52"/>
    <mergeCell ref="A1:I1"/>
    <mergeCell ref="B50:C50"/>
    <mergeCell ref="E50:F50"/>
    <mergeCell ref="B51:C51"/>
    <mergeCell ref="E51:F51"/>
    <mergeCell ref="A42:B42"/>
    <mergeCell ref="A43:B43"/>
    <mergeCell ref="A44:B44"/>
    <mergeCell ref="A46:B46"/>
    <mergeCell ref="C17:H17"/>
    <mergeCell ref="A28:B28"/>
    <mergeCell ref="C27:H27"/>
    <mergeCell ref="C28:D28"/>
    <mergeCell ref="E28:F28"/>
    <mergeCell ref="G28:H28"/>
    <mergeCell ref="A34:B34"/>
    <mergeCell ref="A35:B35"/>
    <mergeCell ref="A18:B18"/>
    <mergeCell ref="C18:D18"/>
    <mergeCell ref="A29:B29"/>
    <mergeCell ref="A30:B30"/>
    <mergeCell ref="A32:B32"/>
    <mergeCell ref="A33:B33"/>
    <mergeCell ref="A37:B38"/>
    <mergeCell ref="C37:C38"/>
    <mergeCell ref="D37:D38"/>
    <mergeCell ref="E37:F37"/>
    <mergeCell ref="E18:F18"/>
    <mergeCell ref="G18:H18"/>
    <mergeCell ref="G37:H37"/>
    <mergeCell ref="I37:I38"/>
    <mergeCell ref="A31:B31"/>
    <mergeCell ref="E9:E10"/>
    <mergeCell ref="F9:F10"/>
    <mergeCell ref="G9:H10"/>
    <mergeCell ref="A21:B21"/>
    <mergeCell ref="A39:B39"/>
    <mergeCell ref="A40:B40"/>
    <mergeCell ref="A22:B22"/>
    <mergeCell ref="A25:B25"/>
    <mergeCell ref="A23:B23"/>
    <mergeCell ref="A24:B24"/>
    <mergeCell ref="C9:C10"/>
    <mergeCell ref="D9:D10"/>
    <mergeCell ref="A11:B11"/>
    <mergeCell ref="A12:B12"/>
    <mergeCell ref="A13:B13"/>
    <mergeCell ref="A14:B14"/>
    <mergeCell ref="A2:F2"/>
    <mergeCell ref="A9:B10"/>
    <mergeCell ref="A41:B41"/>
    <mergeCell ref="A15:B15"/>
    <mergeCell ref="A19:B19"/>
    <mergeCell ref="A20:B2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2017-04-11T12:41:08Z</dcterms:modified>
  <cp:category/>
  <cp:version/>
  <cp:contentType/>
  <cp:contentStatus/>
</cp:coreProperties>
</file>