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5º Bim" sheetId="1" r:id="rId1"/>
    <sheet name="Rec Resultado Primário - 5º Bim" sheetId="2" r:id="rId2"/>
    <sheet name="Dep Resultado Primário - 5º Bim" sheetId="3" r:id="rId3"/>
  </sheets>
  <definedNames>
    <definedName name="_xlfn.SUMIFS" hidden="1">#NAME?</definedName>
    <definedName name="_xlnm.Print_Area" localSheetId="2">'Dep Resultado Primário - 5º Bim'!$A$1:$I$41</definedName>
    <definedName name="_xlnm.Print_Area" localSheetId="1">'Rec Resultado Primário - 5º Bim'!$A$1:$E$57</definedName>
    <definedName name="_xlnm.Print_Area" localSheetId="0">'Resultado Nominal - 5º Bim'!$A$1:$E$52</definedName>
    <definedName name="Z_FED31D73_12BC_4C9A_9468_72952A34E245_.wvu.PrintArea" localSheetId="2" hidden="1">'Dep Resultado Primário - 5º Bim'!$A$1:$E$41</definedName>
    <definedName name="Z_FED31D73_12BC_4C9A_9468_72952A34E245_.wvu.PrintArea" localSheetId="1" hidden="1">'Rec Resultado Primário - 5º Bim'!$A$1:$E$57</definedName>
    <definedName name="Z_FED31D73_12BC_4C9A_9468_72952A34E245_.wvu.PrintArea" localSheetId="0" hidden="1">'Resultado Nominal - 5º Bim'!$A$1:$E$52</definedName>
  </definedNames>
  <calcPr fullCalcOnLoad="1"/>
</workbook>
</file>

<file path=xl/sharedStrings.xml><?xml version="1.0" encoding="utf-8"?>
<sst xmlns="http://schemas.openxmlformats.org/spreadsheetml/2006/main" count="155" uniqueCount="113">
  <si>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</si>
  <si>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</si>
  <si>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</si>
  <si>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</si>
  <si>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</si>
  <si>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</si>
  <si>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</si>
  <si>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</si>
  <si>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</si>
  <si>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</si>
  <si>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</si>
  <si>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</si>
  <si>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</si>
  <si>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</si>
  <si>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</si>
  <si>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</si>
  <si>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</si>
  <si>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</si>
  <si>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</si>
  <si>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</si>
  <si>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</si>
  <si>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</si>
  <si>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</si>
  <si>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</si>
  <si>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</si>
  <si>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</si>
  <si>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</si>
  <si>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</si>
  <si>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</si>
  <si>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</si>
  <si>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</si>
  <si>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</si>
  <si>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</si>
  <si>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</si>
  <si>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</si>
  <si>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</si>
  <si>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</si>
  <si>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</si>
  <si>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</si>
  <si>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</si>
  <si>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</si>
  <si>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</si>
  <si>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</si>
  <si>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</si>
  <si>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</si>
  <si>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</si>
  <si>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</si>
  <si>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</si>
  <si>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</si>
  <si>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</si>
  <si>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</si>
  <si>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</si>
  <si>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</si>
  <si>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</si>
  <si>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</si>
  <si>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</si>
  <si>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</si>
  <si>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</si>
  <si>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</si>
  <si>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</si>
  <si>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</si>
  <si>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</si>
  <si>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</si>
  <si>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</si>
  <si>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</si>
  <si>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</si>
  <si>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</si>
  <si>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</si>
  <si>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</si>
  <si>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</si>
  <si>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</si>
  <si>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</si>
  <si>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</si>
  <si>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</si>
  <si>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</si>
  <si>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</si>
  <si>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</si>
  <si>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</si>
  <si>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</si>
  <si>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</si>
  <si>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</si>
  <si>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</si>
  <si>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</si>
  <si>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</si>
  <si>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</si>
  <si>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Despesas Inscritas em RP Ñ Processadas</t>
  </si>
  <si>
    <t>Execução da Despesa</t>
  </si>
  <si>
    <t>Em 2015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</si>
  <si>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</si>
  <si>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</si>
  <si>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</si>
  <si>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</si>
  <si>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</si>
  <si>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</si>
  <si>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</si>
  <si>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</si>
  <si>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</si>
  <si>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</si>
  <si>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</si>
  <si>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</si>
  <si>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</si>
  <si>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</si>
  <si>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</si>
  <si>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</si>
  <si>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</si>
  <si>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</si>
  <si>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Em 31/Dez/2015 (a)</t>
  </si>
  <si>
    <t>Até o Bimestre 2016</t>
  </si>
  <si>
    <t>Em 2016</t>
  </si>
  <si>
    <t>Até o Bim. 2016</t>
  </si>
  <si>
    <t>5º BIMESTRE DE 2016</t>
  </si>
  <si>
    <t>Saulo Pedroso de Souza</t>
  </si>
  <si>
    <t>Dotação Atualizada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</si>
</sst>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6" fillId="23" borderId="14" xfId="53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23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30" fillId="14" borderId="15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8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5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5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0" fontId="8" fillId="0" borderId="15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E45" sqref="E45:F45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65" t="s">
        <v>6</v>
      </c>
      <c r="B1" s="65"/>
      <c r="C1" s="65"/>
      <c r="D1" s="65"/>
      <c r="E1" s="65"/>
    </row>
    <row r="2" spans="1:5" ht="18">
      <c r="A2" s="66" t="s">
        <v>0</v>
      </c>
      <c r="B2" s="66"/>
      <c r="C2" s="66"/>
      <c r="D2" s="66"/>
      <c r="E2" s="66"/>
    </row>
    <row r="3" spans="1:5" ht="18">
      <c r="A3" s="66" t="s">
        <v>1</v>
      </c>
      <c r="B3" s="66"/>
      <c r="C3" s="66"/>
      <c r="D3" s="66"/>
      <c r="E3" s="66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8" t="s">
        <v>16</v>
      </c>
      <c r="B7" s="59"/>
      <c r="C7" s="67" t="s">
        <v>17</v>
      </c>
      <c r="D7" s="68"/>
      <c r="E7" s="69"/>
    </row>
    <row r="8" spans="1:5" ht="19.5" customHeight="1">
      <c r="A8" s="60"/>
      <c r="B8" s="61"/>
      <c r="C8" s="17" t="s">
        <v>106</v>
      </c>
      <c r="D8" s="17" t="s">
        <v>18</v>
      </c>
      <c r="E8" s="18" t="s">
        <v>19</v>
      </c>
    </row>
    <row r="9" spans="1:6" ht="19.5" customHeight="1">
      <c r="A9" s="52" t="s">
        <v>20</v>
      </c>
      <c r="B9" s="53"/>
      <c r="C9" s="15">
        <v>36719913.56</v>
      </c>
      <c r="D9" s="15">
        <v>38478620.88</v>
      </c>
      <c r="E9" s="16">
        <v>39367960.54</v>
      </c>
      <c r="F9" s="4"/>
    </row>
    <row r="10" spans="1:6" ht="19.5" customHeight="1">
      <c r="A10" s="52" t="s">
        <v>24</v>
      </c>
      <c r="B10" s="53"/>
      <c r="C10" s="15">
        <f>SUM(C11+C12-C13)</f>
        <v>24539398.020000003</v>
      </c>
      <c r="D10" s="15">
        <f>SUM(D11+D12-D13)</f>
        <v>75677184.22999999</v>
      </c>
      <c r="E10" s="16">
        <f>SUM(E11+E12-E13)</f>
        <v>57378138.8</v>
      </c>
      <c r="F10" s="4"/>
    </row>
    <row r="11" spans="1:6" ht="19.5" customHeight="1">
      <c r="A11" s="50" t="s">
        <v>21</v>
      </c>
      <c r="B11" s="51"/>
      <c r="C11" s="13">
        <v>37177159.6</v>
      </c>
      <c r="D11" s="13">
        <v>75524692.05</v>
      </c>
      <c r="E11" s="14">
        <v>57201275.62</v>
      </c>
      <c r="F11" s="4"/>
    </row>
    <row r="12" spans="1:5" ht="19.5" customHeight="1">
      <c r="A12" s="50" t="s">
        <v>22</v>
      </c>
      <c r="B12" s="51"/>
      <c r="C12" s="13">
        <v>910972.53</v>
      </c>
      <c r="D12" s="13">
        <v>174331.35</v>
      </c>
      <c r="E12" s="14">
        <v>197256.71</v>
      </c>
    </row>
    <row r="13" spans="1:6" ht="19.5" customHeight="1">
      <c r="A13" s="50" t="s">
        <v>23</v>
      </c>
      <c r="B13" s="51"/>
      <c r="C13" s="13">
        <v>13548734.11</v>
      </c>
      <c r="D13" s="13">
        <v>21839.17</v>
      </c>
      <c r="E13" s="14">
        <v>20393.53</v>
      </c>
      <c r="F13" s="4"/>
    </row>
    <row r="14" spans="1:6" ht="19.5" customHeight="1">
      <c r="A14" s="52" t="s">
        <v>25</v>
      </c>
      <c r="B14" s="53"/>
      <c r="C14" s="15">
        <f>C9-C10</f>
        <v>12180515.54</v>
      </c>
      <c r="D14" s="15">
        <f>D9-D10</f>
        <v>-37198563.34999999</v>
      </c>
      <c r="E14" s="16">
        <f>E9-E10</f>
        <v>-18010178.259999998</v>
      </c>
      <c r="F14" s="4"/>
    </row>
    <row r="15" spans="1:6" ht="19.5" customHeight="1">
      <c r="A15" s="52" t="s">
        <v>26</v>
      </c>
      <c r="B15" s="53"/>
      <c r="C15" s="15">
        <v>0</v>
      </c>
      <c r="D15" s="15">
        <v>0</v>
      </c>
      <c r="E15" s="16">
        <v>0</v>
      </c>
      <c r="F15" s="4"/>
    </row>
    <row r="16" spans="1:6" ht="19.5" customHeight="1">
      <c r="A16" s="52" t="s">
        <v>27</v>
      </c>
      <c r="B16" s="53"/>
      <c r="C16" s="15">
        <v>818130.96</v>
      </c>
      <c r="D16" s="15">
        <v>746443.38</v>
      </c>
      <c r="E16" s="16">
        <v>704770.15</v>
      </c>
      <c r="F16" s="4"/>
    </row>
    <row r="17" spans="1:6" ht="19.5" customHeight="1" thickBot="1">
      <c r="A17" s="48" t="s">
        <v>28</v>
      </c>
      <c r="B17" s="49"/>
      <c r="C17" s="19">
        <f>C14+C15-C16</f>
        <v>11362384.579999998</v>
      </c>
      <c r="D17" s="19">
        <f>D14+D15-D16</f>
        <v>-37945006.72999999</v>
      </c>
      <c r="E17" s="20">
        <f>E14+E15-E16</f>
        <v>-18714948.409999996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8" t="s">
        <v>6</v>
      </c>
      <c r="B20" s="59"/>
      <c r="C20" s="59"/>
      <c r="D20" s="59" t="s">
        <v>29</v>
      </c>
      <c r="E20" s="62"/>
    </row>
    <row r="21" spans="1:5" ht="19.5" customHeight="1">
      <c r="A21" s="60"/>
      <c r="B21" s="61"/>
      <c r="C21" s="61"/>
      <c r="D21" s="17" t="s">
        <v>30</v>
      </c>
      <c r="E21" s="18" t="s">
        <v>31</v>
      </c>
    </row>
    <row r="22" spans="1:5" ht="19.5" customHeight="1" thickBot="1">
      <c r="A22" s="54" t="s">
        <v>32</v>
      </c>
      <c r="B22" s="55"/>
      <c r="C22" s="55"/>
      <c r="D22" s="21">
        <f>E17-D17</f>
        <v>19230058.319999993</v>
      </c>
      <c r="E22" s="22">
        <f>E17-C17</f>
        <v>-30077332.989999995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8" t="s">
        <v>35</v>
      </c>
      <c r="B25" s="59"/>
      <c r="C25" s="59"/>
      <c r="D25" s="59" t="s">
        <v>33</v>
      </c>
      <c r="E25" s="63"/>
    </row>
    <row r="26" spans="1:5" ht="19.5" customHeight="1">
      <c r="A26" s="60"/>
      <c r="B26" s="61"/>
      <c r="C26" s="61"/>
      <c r="D26" s="61" t="s">
        <v>34</v>
      </c>
      <c r="E26" s="64"/>
    </row>
    <row r="27" spans="1:5" ht="19.5" customHeight="1" thickBot="1">
      <c r="A27" s="54" t="s">
        <v>36</v>
      </c>
      <c r="B27" s="55"/>
      <c r="C27" s="55"/>
      <c r="D27" s="56">
        <v>24735164.56</v>
      </c>
      <c r="E27" s="57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8" t="s">
        <v>37</v>
      </c>
      <c r="B30" s="59"/>
      <c r="C30" s="59" t="s">
        <v>17</v>
      </c>
      <c r="D30" s="59"/>
      <c r="E30" s="62"/>
    </row>
    <row r="31" spans="1:5" ht="19.5" customHeight="1">
      <c r="A31" s="60"/>
      <c r="B31" s="61"/>
      <c r="C31" s="17" t="s">
        <v>106</v>
      </c>
      <c r="D31" s="17" t="s">
        <v>18</v>
      </c>
      <c r="E31" s="18" t="s">
        <v>19</v>
      </c>
    </row>
    <row r="32" spans="1:5" ht="19.5" customHeight="1">
      <c r="A32" s="52" t="s">
        <v>38</v>
      </c>
      <c r="B32" s="53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0" t="s">
        <v>39</v>
      </c>
      <c r="B33" s="51"/>
      <c r="C33" s="13">
        <v>0</v>
      </c>
      <c r="D33" s="13">
        <v>0</v>
      </c>
      <c r="E33" s="14">
        <v>0</v>
      </c>
    </row>
    <row r="34" spans="1:5" ht="19.5" customHeight="1">
      <c r="A34" s="50" t="s">
        <v>40</v>
      </c>
      <c r="B34" s="51"/>
      <c r="C34" s="13">
        <v>0</v>
      </c>
      <c r="D34" s="13">
        <v>0</v>
      </c>
      <c r="E34" s="14">
        <v>0</v>
      </c>
    </row>
    <row r="35" spans="1:5" ht="19.5" customHeight="1">
      <c r="A35" s="52" t="s">
        <v>41</v>
      </c>
      <c r="B35" s="53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0" t="s">
        <v>21</v>
      </c>
      <c r="B36" s="51"/>
      <c r="C36" s="13">
        <v>0</v>
      </c>
      <c r="D36" s="13">
        <v>0</v>
      </c>
      <c r="E36" s="14">
        <v>0</v>
      </c>
    </row>
    <row r="37" spans="1:5" ht="19.5" customHeight="1">
      <c r="A37" s="50" t="s">
        <v>42</v>
      </c>
      <c r="B37" s="51"/>
      <c r="C37" s="13">
        <v>0</v>
      </c>
      <c r="D37" s="13">
        <v>0</v>
      </c>
      <c r="E37" s="14">
        <v>0</v>
      </c>
    </row>
    <row r="38" spans="1:5" ht="19.5" customHeight="1">
      <c r="A38" s="50" t="s">
        <v>43</v>
      </c>
      <c r="B38" s="51"/>
      <c r="C38" s="13">
        <v>0</v>
      </c>
      <c r="D38" s="13">
        <v>0</v>
      </c>
      <c r="E38" s="14">
        <v>0</v>
      </c>
    </row>
    <row r="39" spans="1:5" ht="19.5" customHeight="1">
      <c r="A39" s="50" t="s">
        <v>44</v>
      </c>
      <c r="B39" s="51"/>
      <c r="C39" s="13">
        <v>0</v>
      </c>
      <c r="D39" s="13">
        <v>0</v>
      </c>
      <c r="E39" s="14">
        <v>0</v>
      </c>
    </row>
    <row r="40" spans="1:5" ht="19.5" customHeight="1">
      <c r="A40" s="52" t="s">
        <v>45</v>
      </c>
      <c r="B40" s="53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2" t="s">
        <v>46</v>
      </c>
      <c r="B41" s="53"/>
      <c r="C41" s="15">
        <v>0</v>
      </c>
      <c r="D41" s="15">
        <v>0</v>
      </c>
      <c r="E41" s="16">
        <v>0</v>
      </c>
    </row>
    <row r="42" spans="1:5" ht="19.5" customHeight="1" thickBot="1">
      <c r="A42" s="48" t="s">
        <v>47</v>
      </c>
      <c r="B42" s="49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6" ht="15" customHeight="1">
      <c r="A44" s="10" t="s">
        <v>7</v>
      </c>
      <c r="B44" s="47" t="s">
        <v>8</v>
      </c>
      <c r="C44" s="47"/>
      <c r="D44" s="10" t="s">
        <v>15</v>
      </c>
      <c r="E44" s="47" t="s">
        <v>111</v>
      </c>
      <c r="F44" s="47"/>
    </row>
    <row r="45" spans="1:6" ht="15" customHeight="1">
      <c r="A45" s="10" t="s">
        <v>11</v>
      </c>
      <c r="B45" s="47" t="s">
        <v>12</v>
      </c>
      <c r="C45" s="47"/>
      <c r="D45" s="10" t="s">
        <v>10</v>
      </c>
      <c r="E45" s="47" t="s">
        <v>9</v>
      </c>
      <c r="F45" s="47"/>
    </row>
    <row r="46" spans="1:5" ht="15" customHeight="1">
      <c r="A46" s="10" t="s">
        <v>13</v>
      </c>
      <c r="B46" s="47" t="s">
        <v>14</v>
      </c>
      <c r="C46" s="47"/>
      <c r="E46" s="3"/>
    </row>
    <row r="47" ht="15" customHeight="1"/>
    <row r="48" ht="15" customHeight="1"/>
    <row r="49" ht="15" customHeight="1"/>
    <row r="50" ht="15" customHeight="1"/>
    <row r="55" spans="1:5" ht="12.75">
      <c r="A55" s="47"/>
      <c r="B55" s="47"/>
      <c r="C55" s="47"/>
      <c r="D55" s="47"/>
      <c r="E55" s="47"/>
    </row>
    <row r="56" spans="1:5" ht="12.75">
      <c r="A56" s="47"/>
      <c r="B56" s="47"/>
      <c r="C56" s="47"/>
      <c r="D56" s="47"/>
      <c r="E56" s="47"/>
    </row>
    <row r="57" spans="1:5" ht="15.75">
      <c r="A57" s="10"/>
      <c r="B57" s="2"/>
      <c r="C57" s="10"/>
      <c r="D57" s="10"/>
      <c r="E57" s="10"/>
    </row>
    <row r="58" spans="1:5" ht="12.75">
      <c r="A58" s="47"/>
      <c r="B58" s="47"/>
      <c r="C58" s="47"/>
      <c r="D58" s="47"/>
      <c r="E58" s="47"/>
    </row>
    <row r="59" spans="1:5" ht="12.75">
      <c r="A59" s="47"/>
      <c r="B59" s="47"/>
      <c r="C59" s="47"/>
      <c r="D59" s="47"/>
      <c r="E59" s="47"/>
    </row>
    <row r="60" spans="1:5" ht="12.75">
      <c r="A60" s="47"/>
      <c r="B60" s="47"/>
      <c r="C60" s="47"/>
      <c r="D60" s="47"/>
      <c r="E60" s="47"/>
    </row>
    <row r="61" spans="1:5" ht="15.75">
      <c r="A61" s="10"/>
      <c r="B61" s="2"/>
      <c r="C61" s="10"/>
      <c r="D61" s="10"/>
      <c r="E61" s="10"/>
    </row>
  </sheetData>
  <sheetProtection selectLockedCells="1"/>
  <mergeCells count="50">
    <mergeCell ref="A56:B56"/>
    <mergeCell ref="A58:B58"/>
    <mergeCell ref="A59:B59"/>
    <mergeCell ref="A60:B60"/>
    <mergeCell ref="C58:E58"/>
    <mergeCell ref="C59:E59"/>
    <mergeCell ref="C60:E60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55:E55"/>
    <mergeCell ref="C56:E56"/>
    <mergeCell ref="A36:B36"/>
    <mergeCell ref="A37:B37"/>
    <mergeCell ref="A38:B38"/>
    <mergeCell ref="A39:B39"/>
    <mergeCell ref="A40:B40"/>
    <mergeCell ref="A41:B41"/>
    <mergeCell ref="A55:B55"/>
    <mergeCell ref="B46:C46"/>
    <mergeCell ref="B44:C44"/>
    <mergeCell ref="E44:F44"/>
    <mergeCell ref="B45:C45"/>
    <mergeCell ref="E45:F4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5" t="s">
        <v>3</v>
      </c>
      <c r="B1" s="65"/>
      <c r="C1" s="65"/>
      <c r="D1" s="65"/>
      <c r="E1" s="65"/>
    </row>
    <row r="2" spans="1:5" ht="18">
      <c r="A2" s="66" t="s">
        <v>0</v>
      </c>
      <c r="B2" s="66"/>
      <c r="C2" s="66"/>
      <c r="D2" s="66"/>
      <c r="E2" s="66"/>
    </row>
    <row r="3" spans="1:5" ht="18">
      <c r="A3" s="66" t="s">
        <v>1</v>
      </c>
      <c r="B3" s="66"/>
      <c r="C3" s="66"/>
      <c r="D3" s="66"/>
      <c r="E3" s="66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8" t="s">
        <v>50</v>
      </c>
      <c r="B7" s="59"/>
      <c r="C7" s="59" t="s">
        <v>4</v>
      </c>
      <c r="D7" s="59" t="s">
        <v>48</v>
      </c>
      <c r="E7" s="62"/>
    </row>
    <row r="8" spans="1:5" ht="19.5" customHeight="1">
      <c r="A8" s="60"/>
      <c r="B8" s="61"/>
      <c r="C8" s="61"/>
      <c r="D8" s="17" t="s">
        <v>107</v>
      </c>
      <c r="E8" s="18" t="s">
        <v>49</v>
      </c>
    </row>
    <row r="9" spans="1:5" ht="19.5" customHeight="1">
      <c r="A9" s="46" t="s">
        <v>51</v>
      </c>
      <c r="B9" s="43"/>
      <c r="C9" s="15">
        <f>SUM(C10+C16+C19+C22+C28)</f>
        <v>434869444.49</v>
      </c>
      <c r="D9" s="15">
        <f>SUM(D10+D16+D19+D22+D28)</f>
        <v>327860080.64</v>
      </c>
      <c r="E9" s="16">
        <f>SUM(E10+E16+E19+E22+E28)</f>
        <v>309395060.38</v>
      </c>
    </row>
    <row r="10" spans="1:5" ht="19.5" customHeight="1">
      <c r="A10" s="70" t="s">
        <v>52</v>
      </c>
      <c r="B10" s="71"/>
      <c r="C10" s="23">
        <f>SUM(C11:C15)</f>
        <v>172771900</v>
      </c>
      <c r="D10" s="23">
        <f>SUM(D11:D15)</f>
        <v>126151361.95</v>
      </c>
      <c r="E10" s="26">
        <f>SUM(E11:E15)</f>
        <v>117026564.22</v>
      </c>
    </row>
    <row r="11" spans="1:5" ht="19.5" customHeight="1">
      <c r="A11" s="50" t="s">
        <v>53</v>
      </c>
      <c r="B11" s="51"/>
      <c r="C11" s="12">
        <v>72565700</v>
      </c>
      <c r="D11" s="12">
        <v>64953841.04</v>
      </c>
      <c r="E11" s="27">
        <v>58353862.94</v>
      </c>
    </row>
    <row r="12" spans="1:5" ht="19.5" customHeight="1">
      <c r="A12" s="50" t="s">
        <v>54</v>
      </c>
      <c r="B12" s="51"/>
      <c r="C12" s="12">
        <v>53044200</v>
      </c>
      <c r="D12" s="12">
        <v>34797031.13</v>
      </c>
      <c r="E12" s="27">
        <v>36116630.4</v>
      </c>
    </row>
    <row r="13" spans="1:5" ht="19.5" customHeight="1">
      <c r="A13" s="50" t="s">
        <v>55</v>
      </c>
      <c r="B13" s="51"/>
      <c r="C13" s="12">
        <v>15980000</v>
      </c>
      <c r="D13" s="12">
        <v>9680792.04</v>
      </c>
      <c r="E13" s="27">
        <v>8690067.32</v>
      </c>
    </row>
    <row r="14" spans="1:5" ht="19.5" customHeight="1">
      <c r="A14" s="50" t="s">
        <v>56</v>
      </c>
      <c r="B14" s="51"/>
      <c r="C14" s="13">
        <v>11616400</v>
      </c>
      <c r="D14" s="13">
        <v>10062985.66</v>
      </c>
      <c r="E14" s="14">
        <v>7971663.84</v>
      </c>
    </row>
    <row r="15" spans="1:5" ht="19.5" customHeight="1">
      <c r="A15" s="50" t="s">
        <v>57</v>
      </c>
      <c r="B15" s="51"/>
      <c r="C15" s="13">
        <v>19565600</v>
      </c>
      <c r="D15" s="13">
        <v>6656712.08</v>
      </c>
      <c r="E15" s="14">
        <v>5894339.72</v>
      </c>
    </row>
    <row r="16" spans="1:5" ht="19.5" customHeight="1">
      <c r="A16" s="70" t="s">
        <v>58</v>
      </c>
      <c r="B16" s="71"/>
      <c r="C16" s="23">
        <f>SUM(C17:C18)</f>
        <v>10149600</v>
      </c>
      <c r="D16" s="23">
        <f>SUM(D17:D18)</f>
        <v>6567847.46</v>
      </c>
      <c r="E16" s="26">
        <f>SUM(E17:E18)</f>
        <v>5003697.67</v>
      </c>
    </row>
    <row r="17" spans="1:5" ht="19.5" customHeight="1">
      <c r="A17" s="50" t="s">
        <v>59</v>
      </c>
      <c r="B17" s="51"/>
      <c r="C17" s="12">
        <v>149600</v>
      </c>
      <c r="D17" s="12">
        <v>98122.75</v>
      </c>
      <c r="E17" s="27">
        <v>92098.84</v>
      </c>
    </row>
    <row r="18" spans="1:5" ht="19.5" customHeight="1">
      <c r="A18" s="50" t="s">
        <v>60</v>
      </c>
      <c r="B18" s="51"/>
      <c r="C18" s="12">
        <v>10000000</v>
      </c>
      <c r="D18" s="12">
        <v>6469724.71</v>
      </c>
      <c r="E18" s="27">
        <v>4911598.83</v>
      </c>
    </row>
    <row r="19" spans="1:5" ht="19.5" customHeight="1">
      <c r="A19" s="70" t="s">
        <v>61</v>
      </c>
      <c r="B19" s="71"/>
      <c r="C19" s="23">
        <f>SUM(C20-C21)</f>
        <v>236800</v>
      </c>
      <c r="D19" s="23">
        <f>SUM(D20-D21)</f>
        <v>169816.72000000067</v>
      </c>
      <c r="E19" s="26">
        <f>SUM(E20-E21)</f>
        <v>170669.31000000052</v>
      </c>
    </row>
    <row r="20" spans="1:5" ht="19.5" customHeight="1">
      <c r="A20" s="50" t="s">
        <v>62</v>
      </c>
      <c r="B20" s="51"/>
      <c r="C20" s="12">
        <v>5094211.84</v>
      </c>
      <c r="D20" s="12">
        <v>4558905.24</v>
      </c>
      <c r="E20" s="27">
        <v>4614488.36</v>
      </c>
    </row>
    <row r="21" spans="1:5" ht="19.5" customHeight="1">
      <c r="A21" s="50" t="s">
        <v>63</v>
      </c>
      <c r="B21" s="51"/>
      <c r="C21" s="12">
        <v>4857411.84</v>
      </c>
      <c r="D21" s="12">
        <v>4389088.52</v>
      </c>
      <c r="E21" s="27">
        <v>4443819.05</v>
      </c>
    </row>
    <row r="22" spans="1:5" ht="19.5" customHeight="1">
      <c r="A22" s="70" t="s">
        <v>64</v>
      </c>
      <c r="B22" s="71"/>
      <c r="C22" s="23">
        <f>SUM(C23:C27)</f>
        <v>230417430.27</v>
      </c>
      <c r="D22" s="23">
        <f>SUM(D23:D27)</f>
        <v>180948987.48</v>
      </c>
      <c r="E22" s="26">
        <f>SUM(E23:E27)</f>
        <v>175197191.17000002</v>
      </c>
    </row>
    <row r="23" spans="1:5" ht="19.5" customHeight="1">
      <c r="A23" s="50" t="s">
        <v>65</v>
      </c>
      <c r="B23" s="51"/>
      <c r="C23" s="12">
        <v>47951400</v>
      </c>
      <c r="D23" s="12">
        <v>34194387.44</v>
      </c>
      <c r="E23" s="27">
        <v>33304312.2</v>
      </c>
    </row>
    <row r="24" spans="1:5" ht="19.5" customHeight="1">
      <c r="A24" s="50" t="s">
        <v>66</v>
      </c>
      <c r="B24" s="51"/>
      <c r="C24" s="12">
        <v>92539000</v>
      </c>
      <c r="D24" s="12">
        <v>72099511.22</v>
      </c>
      <c r="E24" s="27">
        <v>71162934.21</v>
      </c>
    </row>
    <row r="25" spans="1:5" ht="19.5" customHeight="1">
      <c r="A25" s="50" t="s">
        <v>67</v>
      </c>
      <c r="B25" s="51"/>
      <c r="C25" s="12">
        <v>31179000</v>
      </c>
      <c r="D25" s="12">
        <v>27276323.22</v>
      </c>
      <c r="E25" s="27">
        <v>26461492.64</v>
      </c>
    </row>
    <row r="26" spans="1:5" ht="19.5" customHeight="1">
      <c r="A26" s="50" t="s">
        <v>68</v>
      </c>
      <c r="B26" s="51"/>
      <c r="C26" s="13">
        <v>8455676.5</v>
      </c>
      <c r="D26" s="13">
        <v>5597512.14</v>
      </c>
      <c r="E26" s="14">
        <v>5537848.76</v>
      </c>
    </row>
    <row r="27" spans="1:5" ht="19.5" customHeight="1">
      <c r="A27" s="50" t="s">
        <v>69</v>
      </c>
      <c r="B27" s="51"/>
      <c r="C27" s="13">
        <v>50292353.77</v>
      </c>
      <c r="D27" s="13">
        <v>41781253.46</v>
      </c>
      <c r="E27" s="14">
        <v>38730603.36</v>
      </c>
    </row>
    <row r="28" spans="1:5" ht="19.5" customHeight="1">
      <c r="A28" s="70" t="s">
        <v>70</v>
      </c>
      <c r="B28" s="71"/>
      <c r="C28" s="23">
        <f>SUM(C29:C30)</f>
        <v>21293714.22</v>
      </c>
      <c r="D28" s="23">
        <f>SUM(D29:D30)</f>
        <v>14022067.030000001</v>
      </c>
      <c r="E28" s="26">
        <f>SUM(E29:E30)</f>
        <v>11996938.01</v>
      </c>
    </row>
    <row r="29" spans="1:5" ht="19.5" customHeight="1">
      <c r="A29" s="50" t="s">
        <v>71</v>
      </c>
      <c r="B29" s="51"/>
      <c r="C29" s="12">
        <v>10061690</v>
      </c>
      <c r="D29" s="12">
        <v>3428386.14</v>
      </c>
      <c r="E29" s="27">
        <v>3711184.09</v>
      </c>
    </row>
    <row r="30" spans="1:5" ht="19.5" customHeight="1">
      <c r="A30" s="50" t="s">
        <v>72</v>
      </c>
      <c r="B30" s="51"/>
      <c r="C30" s="12">
        <v>11232024.22</v>
      </c>
      <c r="D30" s="12">
        <v>10593680.89</v>
      </c>
      <c r="E30" s="27">
        <v>8285753.92</v>
      </c>
    </row>
    <row r="31" spans="1:5" ht="19.5" customHeight="1">
      <c r="A31" s="46" t="s">
        <v>74</v>
      </c>
      <c r="B31" s="43"/>
      <c r="C31" s="24">
        <f>SUM(C32+C33+C34+C35)</f>
        <v>47032465</v>
      </c>
      <c r="D31" s="24">
        <f>SUM(D32+D33+D34+D35)</f>
        <v>9615672.05</v>
      </c>
      <c r="E31" s="28">
        <f>SUM(E32+E33+E34+E35)</f>
        <v>12194072.22</v>
      </c>
    </row>
    <row r="32" spans="1:5" ht="19.5" customHeight="1">
      <c r="A32" s="70" t="s">
        <v>73</v>
      </c>
      <c r="B32" s="71"/>
      <c r="C32" s="23">
        <v>27784400</v>
      </c>
      <c r="D32" s="23">
        <v>3992608.33</v>
      </c>
      <c r="E32" s="26">
        <v>6630964.94</v>
      </c>
    </row>
    <row r="33" spans="1:5" ht="19.5" customHeight="1">
      <c r="A33" s="70" t="s">
        <v>75</v>
      </c>
      <c r="B33" s="71"/>
      <c r="C33" s="23">
        <v>0</v>
      </c>
      <c r="D33" s="23">
        <v>0</v>
      </c>
      <c r="E33" s="26">
        <v>0</v>
      </c>
    </row>
    <row r="34" spans="1:5" ht="19.5" customHeight="1">
      <c r="A34" s="70" t="s">
        <v>76</v>
      </c>
      <c r="B34" s="71"/>
      <c r="C34" s="23">
        <v>50000</v>
      </c>
      <c r="D34" s="23">
        <v>0</v>
      </c>
      <c r="E34" s="26">
        <v>56600</v>
      </c>
    </row>
    <row r="35" spans="1:5" ht="19.5" customHeight="1">
      <c r="A35" s="70" t="s">
        <v>77</v>
      </c>
      <c r="B35" s="71"/>
      <c r="C35" s="23">
        <f>SUM(C36:C37)</f>
        <v>19198065</v>
      </c>
      <c r="D35" s="23">
        <f>SUM(D36:D37)</f>
        <v>5623063.72</v>
      </c>
      <c r="E35" s="26">
        <f>SUM(E36:E37)</f>
        <v>5506507.28</v>
      </c>
    </row>
    <row r="36" spans="1:5" ht="19.5" customHeight="1">
      <c r="A36" s="50" t="s">
        <v>68</v>
      </c>
      <c r="B36" s="51"/>
      <c r="C36" s="12">
        <v>18617765</v>
      </c>
      <c r="D36" s="12">
        <v>350039.1</v>
      </c>
      <c r="E36" s="27">
        <v>3068865.91</v>
      </c>
    </row>
    <row r="37" spans="1:5" ht="19.5" customHeight="1">
      <c r="A37" s="50" t="s">
        <v>78</v>
      </c>
      <c r="B37" s="51"/>
      <c r="C37" s="12">
        <v>580300</v>
      </c>
      <c r="D37" s="12">
        <v>5273024.62</v>
      </c>
      <c r="E37" s="27">
        <v>2437641.37</v>
      </c>
    </row>
    <row r="38" spans="1:5" ht="19.5" customHeight="1">
      <c r="A38" s="70" t="s">
        <v>79</v>
      </c>
      <c r="B38" s="71"/>
      <c r="C38" s="23">
        <v>0</v>
      </c>
      <c r="D38" s="23">
        <v>14052435.17</v>
      </c>
      <c r="E38" s="26">
        <v>0</v>
      </c>
    </row>
    <row r="39" spans="1:5" ht="19.5" customHeight="1">
      <c r="A39" s="46" t="s">
        <v>80</v>
      </c>
      <c r="B39" s="43"/>
      <c r="C39" s="24">
        <f>SUM(C31-C32-C33-C34)</f>
        <v>19198065</v>
      </c>
      <c r="D39" s="24">
        <f>SUM(D31-D32-D33-D34)+D38</f>
        <v>19675498.89</v>
      </c>
      <c r="E39" s="28">
        <f>SUM(E31-E32-E33-E34)</f>
        <v>5506507.28</v>
      </c>
    </row>
    <row r="40" spans="1:5" ht="19.5" customHeight="1" thickBot="1">
      <c r="A40" s="44" t="s">
        <v>81</v>
      </c>
      <c r="B40" s="73"/>
      <c r="C40" s="29">
        <f>C9+C39</f>
        <v>454067509.49</v>
      </c>
      <c r="D40" s="29">
        <f>D9+D39</f>
        <v>347535579.53</v>
      </c>
      <c r="E40" s="30">
        <f>E9+E39</f>
        <v>314901567.65999997</v>
      </c>
    </row>
    <row r="41" spans="1:5" ht="15" customHeight="1" thickTop="1">
      <c r="A41" s="72"/>
      <c r="B41" s="45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15</v>
      </c>
      <c r="E43" s="42" t="s">
        <v>111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2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7"/>
      <c r="E55" s="47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A22:B22"/>
    <mergeCell ref="A23:B23"/>
    <mergeCell ref="A40:B40"/>
    <mergeCell ref="A38:B38"/>
    <mergeCell ref="A24:B24"/>
    <mergeCell ref="A33:B33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0:B20"/>
    <mergeCell ref="A21:B21"/>
    <mergeCell ref="A18:B18"/>
    <mergeCell ref="A14:B14"/>
    <mergeCell ref="A15:B15"/>
    <mergeCell ref="A16:B16"/>
    <mergeCell ref="A17:B17"/>
    <mergeCell ref="A26:B26"/>
    <mergeCell ref="A27:B27"/>
    <mergeCell ref="A28:B28"/>
    <mergeCell ref="A39:B39"/>
    <mergeCell ref="A29:B29"/>
    <mergeCell ref="A30:B30"/>
    <mergeCell ref="A31:B31"/>
    <mergeCell ref="A32:B32"/>
    <mergeCell ref="D55:E55"/>
    <mergeCell ref="A1:E1"/>
    <mergeCell ref="A2:E2"/>
    <mergeCell ref="A3:E3"/>
    <mergeCell ref="A34:B34"/>
    <mergeCell ref="A35:B35"/>
    <mergeCell ref="A36:B36"/>
    <mergeCell ref="A37:B37"/>
    <mergeCell ref="A41:B41"/>
    <mergeCell ref="A25:B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G36" sqref="G36:H36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5" t="s">
        <v>3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8" t="s">
        <v>82</v>
      </c>
      <c r="B7" s="59"/>
      <c r="C7" s="59" t="s">
        <v>112</v>
      </c>
      <c r="D7" s="59" t="s">
        <v>86</v>
      </c>
      <c r="E7" s="59"/>
      <c r="F7" s="59"/>
      <c r="G7" s="59"/>
      <c r="H7" s="59"/>
      <c r="I7" s="62"/>
    </row>
    <row r="8" spans="1:9" ht="19.5" customHeight="1">
      <c r="A8" s="60"/>
      <c r="B8" s="61"/>
      <c r="C8" s="61"/>
      <c r="D8" s="61" t="s">
        <v>83</v>
      </c>
      <c r="E8" s="61"/>
      <c r="F8" s="61" t="s">
        <v>5</v>
      </c>
      <c r="G8" s="61"/>
      <c r="H8" s="61" t="s">
        <v>85</v>
      </c>
      <c r="I8" s="95"/>
    </row>
    <row r="9" spans="1:9" ht="19.5" customHeight="1">
      <c r="A9" s="60"/>
      <c r="B9" s="61"/>
      <c r="C9" s="61"/>
      <c r="D9" s="17" t="s">
        <v>109</v>
      </c>
      <c r="E9" s="17" t="s">
        <v>84</v>
      </c>
      <c r="F9" s="17" t="s">
        <v>109</v>
      </c>
      <c r="G9" s="17" t="s">
        <v>84</v>
      </c>
      <c r="H9" s="17" t="s">
        <v>108</v>
      </c>
      <c r="I9" s="18" t="s">
        <v>87</v>
      </c>
    </row>
    <row r="10" spans="1:9" ht="19.5" customHeight="1">
      <c r="A10" s="74" t="s">
        <v>88</v>
      </c>
      <c r="B10" s="75"/>
      <c r="C10" s="33">
        <f aca="true" t="shared" si="0" ref="C10:I10">SUM(C11:C13)</f>
        <v>407762779.87</v>
      </c>
      <c r="D10" s="33">
        <f t="shared" si="0"/>
        <v>331462648.12</v>
      </c>
      <c r="E10" s="33">
        <f t="shared" si="0"/>
        <v>310840038.17999995</v>
      </c>
      <c r="F10" s="33">
        <f t="shared" si="0"/>
        <v>300823184.21000004</v>
      </c>
      <c r="G10" s="33">
        <f t="shared" si="0"/>
        <v>277029585.66999996</v>
      </c>
      <c r="H10" s="33">
        <f t="shared" si="0"/>
        <v>0</v>
      </c>
      <c r="I10" s="38">
        <f t="shared" si="0"/>
        <v>0</v>
      </c>
    </row>
    <row r="11" spans="1:9" ht="19.5" customHeight="1">
      <c r="A11" s="76" t="s">
        <v>89</v>
      </c>
      <c r="B11" s="77"/>
      <c r="C11" s="34">
        <v>202290231.92</v>
      </c>
      <c r="D11" s="34">
        <v>156551505.58</v>
      </c>
      <c r="E11" s="34">
        <v>134795060.51</v>
      </c>
      <c r="F11" s="34">
        <v>156551505.58</v>
      </c>
      <c r="G11" s="34">
        <v>134771122.98</v>
      </c>
      <c r="H11" s="34">
        <v>0</v>
      </c>
      <c r="I11" s="35">
        <v>0</v>
      </c>
    </row>
    <row r="12" spans="1:9" ht="19.5" customHeight="1">
      <c r="A12" s="76" t="s">
        <v>90</v>
      </c>
      <c r="B12" s="77"/>
      <c r="C12" s="34">
        <v>4227920</v>
      </c>
      <c r="D12" s="34">
        <v>3882396.55</v>
      </c>
      <c r="E12" s="34">
        <v>2693058.69</v>
      </c>
      <c r="F12" s="34">
        <v>3209334.04</v>
      </c>
      <c r="G12" s="34">
        <v>2596113.55</v>
      </c>
      <c r="H12" s="34">
        <v>0</v>
      </c>
      <c r="I12" s="35">
        <v>0</v>
      </c>
    </row>
    <row r="13" spans="1:9" ht="19.5" customHeight="1">
      <c r="A13" s="76" t="s">
        <v>91</v>
      </c>
      <c r="B13" s="77"/>
      <c r="C13" s="34">
        <v>201244627.95</v>
      </c>
      <c r="D13" s="34">
        <v>171028745.99</v>
      </c>
      <c r="E13" s="34">
        <v>173351918.98</v>
      </c>
      <c r="F13" s="34">
        <v>141062344.59</v>
      </c>
      <c r="G13" s="34">
        <v>139662349.14</v>
      </c>
      <c r="H13" s="34">
        <v>0</v>
      </c>
      <c r="I13" s="35">
        <v>0</v>
      </c>
    </row>
    <row r="14" spans="1:9" ht="19.5" customHeight="1">
      <c r="A14" s="74" t="s">
        <v>92</v>
      </c>
      <c r="B14" s="75"/>
      <c r="C14" s="33">
        <f aca="true" t="shared" si="1" ref="C14:I14">C10-C12</f>
        <v>403534859.87</v>
      </c>
      <c r="D14" s="33">
        <f t="shared" si="1"/>
        <v>327580251.57</v>
      </c>
      <c r="E14" s="33">
        <f t="shared" si="1"/>
        <v>308146979.48999995</v>
      </c>
      <c r="F14" s="33">
        <f t="shared" si="1"/>
        <v>297613850.17</v>
      </c>
      <c r="G14" s="33">
        <f t="shared" si="1"/>
        <v>274433472.11999995</v>
      </c>
      <c r="H14" s="33">
        <f t="shared" si="1"/>
        <v>0</v>
      </c>
      <c r="I14" s="38">
        <f t="shared" si="1"/>
        <v>0</v>
      </c>
    </row>
    <row r="15" spans="1:9" ht="19.5" customHeight="1">
      <c r="A15" s="74" t="s">
        <v>93</v>
      </c>
      <c r="B15" s="75"/>
      <c r="C15" s="33">
        <f aca="true" t="shared" si="2" ref="C15:I15">SUM(C16+C17+C21)</f>
        <v>80811397.38</v>
      </c>
      <c r="D15" s="33">
        <f t="shared" si="2"/>
        <v>56831136.83</v>
      </c>
      <c r="E15" s="33">
        <f t="shared" si="2"/>
        <v>64855528.51</v>
      </c>
      <c r="F15" s="33">
        <f t="shared" si="2"/>
        <v>23952604.990000002</v>
      </c>
      <c r="G15" s="33">
        <f t="shared" si="2"/>
        <v>36714572.07</v>
      </c>
      <c r="H15" s="33">
        <f t="shared" si="2"/>
        <v>0</v>
      </c>
      <c r="I15" s="38">
        <f t="shared" si="2"/>
        <v>0</v>
      </c>
    </row>
    <row r="16" spans="1:9" ht="19.5" customHeight="1">
      <c r="A16" s="96" t="s">
        <v>42</v>
      </c>
      <c r="B16" s="97"/>
      <c r="C16" s="23">
        <v>60940534.19</v>
      </c>
      <c r="D16" s="23">
        <v>40170814.83</v>
      </c>
      <c r="E16" s="23">
        <v>45445877.62</v>
      </c>
      <c r="F16" s="31">
        <v>21533870.48</v>
      </c>
      <c r="G16" s="31">
        <v>33542944.85</v>
      </c>
      <c r="H16" s="31">
        <v>0</v>
      </c>
      <c r="I16" s="32">
        <v>0</v>
      </c>
    </row>
    <row r="17" spans="1:9" ht="19.5" customHeight="1">
      <c r="A17" s="96" t="s">
        <v>94</v>
      </c>
      <c r="B17" s="97"/>
      <c r="C17" s="31">
        <f aca="true" t="shared" si="3" ref="C17:I17">SUM(C18:C20)</f>
        <v>17295579.81</v>
      </c>
      <c r="D17" s="31">
        <f t="shared" si="3"/>
        <v>14338638.7</v>
      </c>
      <c r="E17" s="31">
        <f t="shared" si="3"/>
        <v>16887337.75</v>
      </c>
      <c r="F17" s="31">
        <f t="shared" si="3"/>
        <v>501638.03</v>
      </c>
      <c r="G17" s="31">
        <f t="shared" si="3"/>
        <v>729485.21</v>
      </c>
      <c r="H17" s="31">
        <f t="shared" si="3"/>
        <v>0</v>
      </c>
      <c r="I17" s="32">
        <f t="shared" si="3"/>
        <v>0</v>
      </c>
    </row>
    <row r="18" spans="1:9" ht="19.5" customHeight="1">
      <c r="A18" s="78" t="s">
        <v>95</v>
      </c>
      <c r="B18" s="79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78" t="s">
        <v>96</v>
      </c>
      <c r="B19" s="79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78" t="s">
        <v>97</v>
      </c>
      <c r="B20" s="79"/>
      <c r="C20" s="12">
        <v>17295579.81</v>
      </c>
      <c r="D20" s="12">
        <v>14338638.7</v>
      </c>
      <c r="E20" s="12">
        <v>16887337.75</v>
      </c>
      <c r="F20" s="12">
        <v>501638.03</v>
      </c>
      <c r="G20" s="12">
        <v>729485.21</v>
      </c>
      <c r="H20" s="12">
        <v>0</v>
      </c>
      <c r="I20" s="27">
        <v>0</v>
      </c>
    </row>
    <row r="21" spans="1:9" ht="19.5" customHeight="1">
      <c r="A21" s="96" t="s">
        <v>98</v>
      </c>
      <c r="B21" s="97"/>
      <c r="C21" s="31">
        <v>2575283.38</v>
      </c>
      <c r="D21" s="31">
        <v>2321683.3</v>
      </c>
      <c r="E21" s="31">
        <v>2522313.14</v>
      </c>
      <c r="F21" s="31">
        <v>1917096.48</v>
      </c>
      <c r="G21" s="31">
        <v>2442142.01</v>
      </c>
      <c r="H21" s="31">
        <v>0</v>
      </c>
      <c r="I21" s="32">
        <v>0</v>
      </c>
    </row>
    <row r="22" spans="1:9" ht="19.5" customHeight="1">
      <c r="A22" s="52" t="s">
        <v>99</v>
      </c>
      <c r="B22" s="53"/>
      <c r="C22" s="24">
        <f aca="true" t="shared" si="4" ref="C22:I22">C15-C18-C19-C21</f>
        <v>78236114</v>
      </c>
      <c r="D22" s="24">
        <f t="shared" si="4"/>
        <v>54509453.53</v>
      </c>
      <c r="E22" s="24">
        <f t="shared" si="4"/>
        <v>62333215.37</v>
      </c>
      <c r="F22" s="24">
        <f t="shared" si="4"/>
        <v>22035508.51</v>
      </c>
      <c r="G22" s="24">
        <f t="shared" si="4"/>
        <v>34272430.06</v>
      </c>
      <c r="H22" s="24">
        <f t="shared" si="4"/>
        <v>0</v>
      </c>
      <c r="I22" s="28">
        <f t="shared" si="4"/>
        <v>0</v>
      </c>
    </row>
    <row r="23" spans="1:9" ht="19.5" customHeight="1">
      <c r="A23" s="52" t="s">
        <v>100</v>
      </c>
      <c r="B23" s="53"/>
      <c r="C23" s="15">
        <v>4129500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2" t="s">
        <v>101</v>
      </c>
      <c r="B24" s="53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2" t="s">
        <v>102</v>
      </c>
      <c r="B25" s="53"/>
      <c r="C25" s="24">
        <f aca="true" t="shared" si="5" ref="C25:I25">C14+C22+C23+C24</f>
        <v>485900473.87</v>
      </c>
      <c r="D25" s="24">
        <f t="shared" si="5"/>
        <v>382089705.1</v>
      </c>
      <c r="E25" s="24">
        <f t="shared" si="5"/>
        <v>370480194.85999995</v>
      </c>
      <c r="F25" s="24">
        <f t="shared" si="5"/>
        <v>319649358.68</v>
      </c>
      <c r="G25" s="24">
        <f t="shared" si="5"/>
        <v>308705902.17999995</v>
      </c>
      <c r="H25" s="24">
        <f t="shared" si="5"/>
        <v>0</v>
      </c>
      <c r="I25" s="28">
        <f t="shared" si="5"/>
        <v>0</v>
      </c>
    </row>
    <row r="26" spans="1:9" ht="19.5" customHeight="1">
      <c r="A26" s="52" t="s">
        <v>103</v>
      </c>
      <c r="B26" s="53"/>
      <c r="C26" s="24">
        <f>'Rec Resultado Primário - 5º Bim'!C40-'Dep Resultado Primário - 5º Bim'!C25</f>
        <v>-31832964.379999995</v>
      </c>
      <c r="D26" s="24">
        <f>'Rec Resultado Primário - 5º Bim'!D40-'Dep Resultado Primário - 5º Bim'!D25</f>
        <v>-34554125.57000005</v>
      </c>
      <c r="E26" s="24">
        <f>'Rec Resultado Primário - 5º Bim'!E40-'Dep Resultado Primário - 5º Bim'!E25</f>
        <v>-55578627.19999999</v>
      </c>
      <c r="F26" s="24">
        <v>27886220.85</v>
      </c>
      <c r="G26" s="24">
        <v>6195665.48</v>
      </c>
      <c r="H26" s="24">
        <f>'Rec Resultado Primário - 5º Bim'!H40-'Dep Resultado Primário - 5º Bim'!H25</f>
        <v>0</v>
      </c>
      <c r="I26" s="28">
        <f>'Rec Resultado Primário - 5º Bim'!I40-'Dep Resultado Primário - 5º Bim'!I25</f>
        <v>0</v>
      </c>
    </row>
    <row r="27" spans="1:9" ht="19.5" customHeight="1" thickBot="1">
      <c r="A27" s="48" t="s">
        <v>104</v>
      </c>
      <c r="B27" s="49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72"/>
      <c r="B28" s="45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3" t="s">
        <v>35</v>
      </c>
      <c r="B30" s="84"/>
      <c r="C30" s="84"/>
      <c r="D30" s="84"/>
      <c r="E30" s="85"/>
      <c r="F30" s="92" t="s">
        <v>33</v>
      </c>
      <c r="G30" s="93"/>
      <c r="H30" s="93"/>
      <c r="I30" s="94"/>
    </row>
    <row r="31" spans="1:9" ht="19.5" customHeight="1">
      <c r="A31" s="86" t="s">
        <v>105</v>
      </c>
      <c r="B31" s="87"/>
      <c r="C31" s="87"/>
      <c r="D31" s="87"/>
      <c r="E31" s="88"/>
      <c r="F31" s="92" t="s">
        <v>34</v>
      </c>
      <c r="G31" s="93"/>
      <c r="H31" s="93"/>
      <c r="I31" s="94"/>
    </row>
    <row r="32" spans="1:9" ht="19.5" customHeight="1">
      <c r="A32" s="89"/>
      <c r="B32" s="90"/>
      <c r="C32" s="90"/>
      <c r="D32" s="90"/>
      <c r="E32" s="91"/>
      <c r="F32" s="80">
        <v>-24512800</v>
      </c>
      <c r="G32" s="81"/>
      <c r="H32" s="81"/>
      <c r="I32" s="82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7" t="s">
        <v>8</v>
      </c>
      <c r="C35" s="47"/>
      <c r="E35" s="47" t="s">
        <v>15</v>
      </c>
      <c r="F35" s="47"/>
      <c r="G35" s="47" t="s">
        <v>111</v>
      </c>
      <c r="H35" s="47"/>
    </row>
    <row r="36" spans="1:8" ht="15" customHeight="1">
      <c r="A36" s="10" t="s">
        <v>11</v>
      </c>
      <c r="B36" s="47" t="s">
        <v>12</v>
      </c>
      <c r="C36" s="47"/>
      <c r="E36" s="47" t="s">
        <v>10</v>
      </c>
      <c r="F36" s="47"/>
      <c r="G36" s="47" t="s">
        <v>9</v>
      </c>
      <c r="H36" s="47"/>
    </row>
    <row r="37" spans="1:5" ht="15" customHeight="1">
      <c r="A37" s="10" t="s">
        <v>13</v>
      </c>
      <c r="B37" s="47" t="s">
        <v>14</v>
      </c>
      <c r="C37" s="47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7"/>
      <c r="F39" s="47"/>
      <c r="G39" s="47"/>
      <c r="H39" s="47"/>
      <c r="I39" s="47"/>
    </row>
    <row r="40" spans="5:9" ht="15" customHeight="1">
      <c r="E40" s="47"/>
      <c r="F40" s="47"/>
      <c r="G40" s="47"/>
      <c r="H40" s="47"/>
      <c r="I40" s="47"/>
    </row>
    <row r="41" spans="1:9" ht="15" customHeight="1">
      <c r="A41" s="11"/>
      <c r="B41" s="11"/>
      <c r="C41" s="11"/>
      <c r="E41" s="47"/>
      <c r="F41" s="47"/>
      <c r="G41" s="47"/>
      <c r="H41" s="47"/>
      <c r="I41" s="47"/>
    </row>
    <row r="42" ht="19.5" customHeight="1"/>
    <row r="43" ht="19.5" customHeight="1"/>
    <row r="44" spans="8:9" ht="19.5" customHeight="1">
      <c r="H44" s="47"/>
      <c r="I44" s="47"/>
    </row>
    <row r="45" spans="8:9" ht="19.5" customHeight="1">
      <c r="H45" s="47"/>
      <c r="I45" s="4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  <mergeCell ref="A28:B28"/>
    <mergeCell ref="A21:B21"/>
    <mergeCell ref="A22:B22"/>
    <mergeCell ref="A23:B23"/>
    <mergeCell ref="A24:B24"/>
    <mergeCell ref="F31:I31"/>
    <mergeCell ref="F8:G8"/>
    <mergeCell ref="H8:I8"/>
    <mergeCell ref="D7:I7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2016-12-02T17:58:52Z</dcterms:modified>
  <cp:category/>
  <cp:version/>
  <cp:contentType/>
  <cp:contentStatus/>
</cp:coreProperties>
</file>