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REO por Funcão-1ºBimestre 2016" sheetId="1" r:id="rId1"/>
  </sheets>
  <definedNames>
    <definedName name="_xlnm.Print_Area" localSheetId="0">'RREO por Funcão-1ºBimestre 2016'!$A$1:$N$87</definedName>
    <definedName name="_xlnm.Print_Titles" localSheetId="0">'RREO por Funcão-1ºBimestre 2016'!$7:$8</definedName>
  </definedNames>
  <calcPr fullCalcOnLoad="1"/>
</workbook>
</file>

<file path=xl/sharedStrings.xml><?xml version="1.0" encoding="utf-8"?>
<sst xmlns="http://schemas.openxmlformats.org/spreadsheetml/2006/main" count="109" uniqueCount="102">
  <si>
    <t>LEGISLATIVO</t>
  </si>
  <si>
    <t>Cód. Subf.</t>
  </si>
  <si>
    <t>Cód. Função</t>
  </si>
  <si>
    <t>JUDI CIÁRIA</t>
  </si>
  <si>
    <t>Ação Judicária</t>
  </si>
  <si>
    <t xml:space="preserve">RELATÓRIO RESUMIDO DA EXECUÇÃO ORÇAMENTÁRIA </t>
  </si>
  <si>
    <t>- ADMINISTRAÇÃO DIRETA / INDIRETA / FUNDACIONAL -</t>
  </si>
  <si>
    <t>Valores expressos em R$</t>
  </si>
  <si>
    <t>Inicial</t>
  </si>
  <si>
    <t>DESPESAS</t>
  </si>
  <si>
    <t>Dotação Anual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</si>
  <si>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</si>
  <si>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</si>
  <si>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</si>
  <si>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</si>
  <si>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</si>
  <si>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</si>
  <si>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</si>
  <si>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</si>
  <si>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</si>
  <si>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</si>
  <si>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</si>
  <si>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</si>
  <si>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</si>
  <si>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</si>
  <si>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</si>
  <si>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</si>
  <si>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</si>
  <si>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</si>
  <si>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</si>
  <si>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</si>
  <si>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</si>
  <si>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</si>
  <si>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</si>
  <si>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</si>
  <si>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EDUCAÇÃO</t>
  </si>
  <si>
    <t>Ensino Fundamental</t>
  </si>
  <si>
    <t>Ensino Médio</t>
  </si>
  <si>
    <t>Educação Infantil</t>
  </si>
  <si>
    <t>Educação de Jovens e Adultos</t>
  </si>
  <si>
    <t>Educação Especial</t>
  </si>
  <si>
    <t>CULTURA</t>
  </si>
  <si>
    <t>Difusão Cultural</t>
  </si>
  <si>
    <t>DIRETORIA DA CIDADANIA</t>
  </si>
  <si>
    <t>Direitos Individuais, Coletivos e Difusos</t>
  </si>
  <si>
    <t>URBANISMO</t>
  </si>
  <si>
    <t>Infra-Estrutura Urbana</t>
  </si>
  <si>
    <t>HABITAÇÃO</t>
  </si>
  <si>
    <t>Habitação Urbana</t>
  </si>
  <si>
    <t>Saneamento Básico Urbano</t>
  </si>
  <si>
    <t>AGRICULTURA</t>
  </si>
  <si>
    <t>Abastecimento</t>
  </si>
  <si>
    <t>Turismo</t>
  </si>
  <si>
    <t>DESPORTO E LAZER</t>
  </si>
  <si>
    <t>Desporto Comunitário</t>
  </si>
  <si>
    <t>ENCARGOS ESPECIAIS</t>
  </si>
  <si>
    <t>Serviço da Dívida Interna</t>
  </si>
  <si>
    <t>Outros Encargos Especiais</t>
  </si>
  <si>
    <t>TOTAL</t>
  </si>
  <si>
    <t>Assist. à Criança e ao Adolescente</t>
  </si>
  <si>
    <t>MUNICÍPIO DE ATIBAIA</t>
  </si>
  <si>
    <t>TRABALHO</t>
  </si>
  <si>
    <t>Extensão Rural</t>
  </si>
  <si>
    <t>COMÉRCIO</t>
  </si>
  <si>
    <t>Comercialização</t>
  </si>
  <si>
    <t>Assist. ao Port. de Deficiência</t>
  </si>
  <si>
    <t>Ensino Profissionalizante</t>
  </si>
  <si>
    <t>GESTÃO AMBIENTAL</t>
  </si>
  <si>
    <t>Preservação e Conservação Ambiental</t>
  </si>
  <si>
    <t>Promoção da Produção Animal</t>
  </si>
  <si>
    <t>Desenv.  Tecnológico e Engenharia</t>
  </si>
  <si>
    <t>Promoção Comercial</t>
  </si>
  <si>
    <t>COMUNICAÇÕES</t>
  </si>
  <si>
    <t>Telecomunicações</t>
  </si>
  <si>
    <t>TRANSPORTE</t>
  </si>
  <si>
    <t>Transporte Rodoviário</t>
  </si>
  <si>
    <t>CRC 1SP 173.493/O-7</t>
  </si>
  <si>
    <t>Prefeito Muncipal</t>
  </si>
  <si>
    <t>Marcia Helena Ruttul Aguirra</t>
  </si>
  <si>
    <t>Secret. de Planej. e Finanças</t>
  </si>
  <si>
    <t>Antonia Aparecida Cintra</t>
  </si>
  <si>
    <t>Gerente da Div. de Controladoria</t>
  </si>
  <si>
    <t>Rita de Cássia G. e Martins</t>
  </si>
  <si>
    <t>Asses. de Controle Interno</t>
  </si>
  <si>
    <t>CRC 1SP 199780/O-0</t>
  </si>
  <si>
    <t>Empregabilidade</t>
  </si>
  <si>
    <t>Reserva de Contingência</t>
  </si>
  <si>
    <t>Controle Ambiental</t>
  </si>
  <si>
    <t>Despesas Empenhadas</t>
  </si>
  <si>
    <t>% (b/total b)</t>
  </si>
  <si>
    <t>Saldo            (c)=(a-b)</t>
  </si>
  <si>
    <t>No Bimestre</t>
  </si>
  <si>
    <t>Até o Bimestre (d)</t>
  </si>
  <si>
    <t>Atualizada (a)</t>
  </si>
  <si>
    <t>Até o Bimestre (b)</t>
  </si>
  <si>
    <t>% (d/total d)</t>
  </si>
  <si>
    <t>Saldo            (e)=(a-d)</t>
  </si>
  <si>
    <t>Inscritas em RP</t>
  </si>
  <si>
    <t>Ñ processados (f)</t>
  </si>
  <si>
    <t>Despesas Liquidadas</t>
  </si>
  <si>
    <t>1º BIMESTRE DE 2016</t>
  </si>
  <si>
    <t>Mario Yassuo Inui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</si>
</sst>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0.0%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3" fontId="0" fillId="0" borderId="0" xfId="53" applyFont="1" applyAlignment="1">
      <alignment vertical="center"/>
    </xf>
    <xf numFmtId="0" fontId="29" fillId="0" borderId="0" xfId="49" applyFont="1" applyBorder="1" applyAlignment="1" applyProtection="1">
      <alignment/>
      <protection hidden="1"/>
    </xf>
    <xf numFmtId="0" fontId="30" fillId="0" borderId="0" xfId="49" applyFont="1" applyBorder="1" applyAlignment="1" applyProtection="1">
      <alignment/>
      <protection hidden="1"/>
    </xf>
    <xf numFmtId="39" fontId="30" fillId="0" borderId="0" xfId="49" applyNumberFormat="1" applyFont="1" applyBorder="1" applyAlignment="1" applyProtection="1">
      <alignment/>
      <protection hidden="1"/>
    </xf>
    <xf numFmtId="39" fontId="29" fillId="0" borderId="0" xfId="49" applyNumberFormat="1" applyFont="1" applyBorder="1" applyAlignment="1" applyProtection="1">
      <alignment/>
      <protection hidden="1"/>
    </xf>
    <xf numFmtId="39" fontId="31" fillId="0" borderId="0" xfId="49" applyNumberFormat="1" applyFont="1" applyBorder="1" applyAlignment="1" applyProtection="1">
      <alignment/>
      <protection hidden="1"/>
    </xf>
    <xf numFmtId="39" fontId="31" fillId="0" borderId="0" xfId="49" applyNumberFormat="1" applyFont="1" applyBorder="1" applyProtection="1">
      <alignment/>
      <protection hidden="1"/>
    </xf>
    <xf numFmtId="0" fontId="21" fillId="0" borderId="0" xfId="0" applyFont="1" applyAlignment="1">
      <alignment vertical="center"/>
    </xf>
    <xf numFmtId="1" fontId="21" fillId="0" borderId="10" xfId="49" applyNumberFormat="1" applyFont="1" applyBorder="1" applyAlignment="1" applyProtection="1">
      <alignment horizontal="center" vertical="center"/>
      <protection hidden="1"/>
    </xf>
    <xf numFmtId="1" fontId="21" fillId="0" borderId="11" xfId="49" applyNumberFormat="1" applyFont="1" applyBorder="1" applyAlignment="1" applyProtection="1">
      <alignment horizontal="center" vertical="center"/>
      <protection hidden="1"/>
    </xf>
    <xf numFmtId="1" fontId="21" fillId="0" borderId="11" xfId="49" applyNumberFormat="1" applyFont="1" applyBorder="1" applyAlignment="1" applyProtection="1">
      <alignment horizontal="left" vertical="center"/>
      <protection hidden="1"/>
    </xf>
    <xf numFmtId="43" fontId="21" fillId="0" borderId="11" xfId="53" applyFont="1" applyBorder="1" applyAlignment="1" applyProtection="1">
      <alignment horizontal="right" vertical="center"/>
      <protection hidden="1"/>
    </xf>
    <xf numFmtId="43" fontId="21" fillId="0" borderId="11" xfId="53" applyFont="1" applyBorder="1" applyAlignment="1" applyProtection="1">
      <alignment vertical="center"/>
      <protection hidden="1"/>
    </xf>
    <xf numFmtId="43" fontId="21" fillId="0" borderId="12" xfId="53" applyFont="1" applyBorder="1" applyAlignment="1" applyProtection="1">
      <alignment vertical="center"/>
      <protection hidden="1"/>
    </xf>
    <xf numFmtId="1" fontId="22" fillId="23" borderId="13" xfId="49" applyNumberFormat="1" applyFont="1" applyFill="1" applyBorder="1" applyAlignment="1" applyProtection="1">
      <alignment horizontal="center" vertical="center"/>
      <protection hidden="1"/>
    </xf>
    <xf numFmtId="1" fontId="22" fillId="23" borderId="14" xfId="49" applyNumberFormat="1" applyFont="1" applyFill="1" applyBorder="1" applyAlignment="1" applyProtection="1">
      <alignment horizontal="center" vertical="center"/>
      <protection hidden="1"/>
    </xf>
    <xf numFmtId="43" fontId="22" fillId="23" borderId="14" xfId="53" applyFont="1" applyFill="1" applyBorder="1" applyAlignment="1" applyProtection="1">
      <alignment horizontal="right" vertical="center"/>
      <protection hidden="1"/>
    </xf>
    <xf numFmtId="43" fontId="22" fillId="23" borderId="15" xfId="53" applyFont="1" applyFill="1" applyBorder="1" applyAlignment="1" applyProtection="1">
      <alignment horizontal="right" vertical="center"/>
      <protection hidden="1"/>
    </xf>
    <xf numFmtId="1" fontId="22" fillId="23" borderId="10" xfId="49" applyNumberFormat="1" applyFont="1" applyFill="1" applyBorder="1" applyAlignment="1" applyProtection="1">
      <alignment horizontal="center" vertical="center"/>
      <protection hidden="1"/>
    </xf>
    <xf numFmtId="1" fontId="22" fillId="23" borderId="11" xfId="49" applyNumberFormat="1" applyFont="1" applyFill="1" applyBorder="1" applyAlignment="1" applyProtection="1">
      <alignment horizontal="center" vertical="center"/>
      <protection hidden="1"/>
    </xf>
    <xf numFmtId="1" fontId="22" fillId="23" borderId="11" xfId="49" applyNumberFormat="1" applyFont="1" applyFill="1" applyBorder="1" applyAlignment="1" applyProtection="1">
      <alignment horizontal="left" vertical="center"/>
      <protection hidden="1"/>
    </xf>
    <xf numFmtId="43" fontId="22" fillId="23" borderId="11" xfId="53" applyFont="1" applyFill="1" applyBorder="1" applyAlignment="1" applyProtection="1">
      <alignment horizontal="right" vertical="center"/>
      <protection hidden="1"/>
    </xf>
    <xf numFmtId="43" fontId="22" fillId="23" borderId="12" xfId="53" applyFont="1" applyFill="1" applyBorder="1" applyAlignment="1" applyProtection="1">
      <alignment horizontal="right" vertical="center"/>
      <protection hidden="1"/>
    </xf>
    <xf numFmtId="43" fontId="23" fillId="0" borderId="0" xfId="0" applyNumberFormat="1" applyFont="1" applyAlignment="1">
      <alignment vertical="center"/>
    </xf>
    <xf numFmtId="39" fontId="32" fillId="24" borderId="16" xfId="49" applyNumberFormat="1" applyFont="1" applyFill="1" applyBorder="1" applyAlignment="1" applyProtection="1">
      <alignment horizontal="center" vertical="center" wrapText="1"/>
      <protection hidden="1"/>
    </xf>
    <xf numFmtId="39" fontId="32" fillId="24" borderId="12" xfId="49" applyNumberFormat="1" applyFont="1" applyFill="1" applyBorder="1" applyAlignment="1" applyProtection="1">
      <alignment horizontal="center" vertical="center"/>
      <protection hidden="1"/>
    </xf>
    <xf numFmtId="2" fontId="31" fillId="0" borderId="0" xfId="49" applyNumberFormat="1" applyFont="1" applyBorder="1" applyAlignment="1" applyProtection="1">
      <alignment/>
      <protection hidden="1"/>
    </xf>
    <xf numFmtId="2" fontId="0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2" fontId="23" fillId="0" borderId="0" xfId="0" applyNumberFormat="1" applyFont="1" applyAlignment="1">
      <alignment vertical="center"/>
    </xf>
    <xf numFmtId="43" fontId="22" fillId="25" borderId="11" xfId="53" applyFont="1" applyFill="1" applyBorder="1" applyAlignment="1" applyProtection="1">
      <alignment horizontal="right" vertical="center"/>
      <protection hidden="1"/>
    </xf>
    <xf numFmtId="43" fontId="21" fillId="25" borderId="11" xfId="53" applyFont="1" applyFill="1" applyBorder="1" applyAlignment="1" applyProtection="1">
      <alignment vertical="center"/>
      <protection hidden="1"/>
    </xf>
    <xf numFmtId="43" fontId="22" fillId="25" borderId="11" xfId="53" applyFont="1" applyFill="1" applyBorder="1" applyAlignment="1" applyProtection="1">
      <alignment vertical="center"/>
      <protection hidden="1"/>
    </xf>
    <xf numFmtId="0" fontId="32" fillId="24" borderId="17" xfId="49" applyFont="1" applyFill="1" applyBorder="1" applyAlignment="1" applyProtection="1">
      <alignment horizontal="center" vertical="center"/>
      <protection hidden="1"/>
    </xf>
    <xf numFmtId="0" fontId="32" fillId="24" borderId="11" xfId="49" applyFont="1" applyFill="1" applyBorder="1" applyAlignment="1" applyProtection="1">
      <alignment horizontal="center" vertical="center"/>
      <protection hidden="1"/>
    </xf>
    <xf numFmtId="39" fontId="32" fillId="24" borderId="11" xfId="49" applyNumberFormat="1" applyFont="1" applyFill="1" applyBorder="1" applyAlignment="1" applyProtection="1">
      <alignment horizontal="center" vertical="center"/>
      <protection hidden="1"/>
    </xf>
    <xf numFmtId="2" fontId="32" fillId="24" borderId="11" xfId="49" applyNumberFormat="1" applyFont="1" applyFill="1" applyBorder="1" applyAlignment="1" applyProtection="1">
      <alignment horizontal="center" vertical="center"/>
      <protection hidden="1"/>
    </xf>
    <xf numFmtId="10" fontId="22" fillId="25" borderId="11" xfId="53" applyNumberFormat="1" applyFont="1" applyFill="1" applyBorder="1" applyAlignment="1" applyProtection="1">
      <alignment horizontal="right" vertical="center" indent="1"/>
      <protection hidden="1"/>
    </xf>
    <xf numFmtId="10" fontId="21" fillId="0" borderId="11" xfId="53" applyNumberFormat="1" applyFont="1" applyBorder="1" applyAlignment="1" applyProtection="1">
      <alignment horizontal="right" vertical="center" indent="1"/>
      <protection hidden="1"/>
    </xf>
    <xf numFmtId="10" fontId="22" fillId="23" borderId="14" xfId="53" applyNumberFormat="1" applyFont="1" applyFill="1" applyBorder="1" applyAlignment="1" applyProtection="1">
      <alignment horizontal="right" vertical="center" indent="1"/>
      <protection hidden="1"/>
    </xf>
    <xf numFmtId="0" fontId="21" fillId="0" borderId="0" xfId="0" applyFont="1" applyAlignment="1">
      <alignment horizontal="center" vertical="center"/>
    </xf>
    <xf numFmtId="39" fontId="32" fillId="24" borderId="17" xfId="49" applyNumberFormat="1" applyFont="1" applyFill="1" applyBorder="1" applyAlignment="1" applyProtection="1">
      <alignment horizontal="center" vertical="center"/>
      <protection hidden="1"/>
    </xf>
    <xf numFmtId="0" fontId="32" fillId="24" borderId="18" xfId="49" applyFont="1" applyFill="1" applyBorder="1" applyAlignment="1" applyProtection="1">
      <alignment horizontal="center" vertical="center" wrapText="1"/>
      <protection hidden="1"/>
    </xf>
    <xf numFmtId="0" fontId="32" fillId="24" borderId="10" xfId="49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Alignment="1">
      <alignment horizontal="center" vertical="center"/>
    </xf>
    <xf numFmtId="39" fontId="32" fillId="24" borderId="17" xfId="49" applyNumberFormat="1" applyFont="1" applyFill="1" applyBorder="1" applyAlignment="1" applyProtection="1">
      <alignment horizontal="center" vertical="center" wrapText="1"/>
      <protection hidden="1"/>
    </xf>
    <xf numFmtId="39" fontId="32" fillId="24" borderId="11" xfId="49" applyNumberFormat="1" applyFont="1" applyFill="1" applyBorder="1" applyAlignment="1" applyProtection="1">
      <alignment horizontal="center" vertical="center" wrapText="1"/>
      <protection hidden="1"/>
    </xf>
    <xf numFmtId="0" fontId="33" fillId="0" borderId="0" xfId="49" applyFont="1" applyBorder="1" applyAlignment="1" applyProtection="1">
      <alignment horizontal="center"/>
      <protection hidden="1"/>
    </xf>
    <xf numFmtId="0" fontId="29" fillId="0" borderId="0" xfId="49" applyFont="1" applyBorder="1" applyAlignment="1" applyProtection="1">
      <alignment horizontal="center"/>
      <protection hidden="1"/>
    </xf>
    <xf numFmtId="0" fontId="30" fillId="0" borderId="0" xfId="49" applyFont="1" applyBorder="1" applyAlignment="1" applyProtection="1">
      <alignment horizontal="center"/>
      <protection hidden="1"/>
    </xf>
    <xf numFmtId="0" fontId="20" fillId="0" borderId="19" xfId="49" applyFont="1" applyBorder="1" applyAlignment="1" applyProtection="1">
      <alignment horizontal="right"/>
      <protection hidden="1"/>
    </xf>
    <xf numFmtId="0" fontId="32" fillId="24" borderId="17" xfId="49" applyFont="1" applyFill="1" applyBorder="1" applyAlignment="1" applyProtection="1">
      <alignment horizontal="center" vertical="center" wrapText="1"/>
      <protection hidden="1"/>
    </xf>
    <xf numFmtId="0" fontId="32" fillId="24" borderId="11" xfId="49" applyFont="1" applyFill="1" applyBorder="1" applyAlignment="1" applyProtection="1">
      <alignment horizontal="center" vertical="center" wrapText="1"/>
      <protection hidden="1"/>
    </xf>
    <xf numFmtId="2" fontId="21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3" fontId="23" fillId="0" borderId="0" xfId="0" applyNumberFormat="1" applyFont="1" applyBorder="1" applyAlignment="1">
      <alignment vertical="center"/>
    </xf>
    <xf numFmtId="43" fontId="21" fillId="0" borderId="0" xfId="53" applyFont="1" applyBorder="1" applyAlignment="1" applyProtection="1">
      <alignment horizontal="right" vertical="center"/>
      <protection hidden="1"/>
    </xf>
    <xf numFmtId="43" fontId="21" fillId="0" borderId="0" xfId="53" applyFont="1" applyBorder="1" applyAlignment="1" applyProtection="1">
      <alignment vertical="center"/>
      <protection hidden="1"/>
    </xf>
    <xf numFmtId="10" fontId="21" fillId="0" borderId="0" xfId="53" applyNumberFormat="1" applyFont="1" applyBorder="1" applyAlignment="1" applyProtection="1">
      <alignment horizontal="right" vertical="center" indent="1"/>
      <protection hidden="1"/>
    </xf>
    <xf numFmtId="43" fontId="0" fillId="0" borderId="0" xfId="0" applyNumberFormat="1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showGridLines="0" tabSelected="1" zoomScalePageLayoutView="0" workbookViewId="0" topLeftCell="A60">
      <selection activeCell="A86" sqref="A86:D86"/>
    </sheetView>
  </sheetViews>
  <sheetFormatPr defaultColWidth="9.140625" defaultRowHeight="12.75"/>
  <cols>
    <col min="1" max="2" width="9.140625" style="1" customWidth="1"/>
    <col min="3" max="3" width="29.7109375" style="1" bestFit="1" customWidth="1"/>
    <col min="4" max="7" width="14.7109375" style="1" customWidth="1"/>
    <col min="8" max="8" width="10.7109375" style="29" customWidth="1"/>
    <col min="9" max="11" width="14.7109375" style="1" customWidth="1"/>
    <col min="12" max="12" width="10.7109375" style="1" customWidth="1"/>
    <col min="13" max="13" width="14.7109375" style="1" customWidth="1"/>
    <col min="14" max="14" width="16.7109375" style="1" customWidth="1"/>
    <col min="15" max="16384" width="9.140625" style="1" customWidth="1"/>
  </cols>
  <sheetData>
    <row r="1" spans="1:14" ht="20.25">
      <c r="A1" s="49" t="s">
        <v>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.75">
      <c r="A2" s="50" t="s">
        <v>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8">
      <c r="A3" s="51" t="s">
        <v>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8">
      <c r="A4" s="3" t="s">
        <v>60</v>
      </c>
      <c r="B4" s="4"/>
      <c r="C4" s="4"/>
      <c r="D4" s="5"/>
      <c r="E4" s="6"/>
      <c r="F4" s="7"/>
      <c r="G4" s="7"/>
      <c r="H4" s="28"/>
      <c r="I4" s="7"/>
      <c r="J4" s="7"/>
      <c r="K4" s="8"/>
      <c r="L4" s="8"/>
      <c r="M4" s="7"/>
      <c r="N4" s="7"/>
    </row>
    <row r="5" spans="1:14" ht="18">
      <c r="A5" s="3" t="s">
        <v>100</v>
      </c>
      <c r="B5" s="4"/>
      <c r="C5" s="4"/>
      <c r="D5" s="5"/>
      <c r="E5" s="6"/>
      <c r="F5" s="7"/>
      <c r="G5" s="7"/>
      <c r="H5" s="28"/>
      <c r="I5" s="7"/>
      <c r="J5" s="7"/>
      <c r="K5" s="8"/>
      <c r="L5" s="8"/>
      <c r="M5" s="7"/>
      <c r="N5" s="7"/>
    </row>
    <row r="6" spans="1:14" ht="13.5" thickBot="1">
      <c r="A6" s="52" t="s">
        <v>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8" customHeight="1" thickTop="1">
      <c r="A7" s="44" t="s">
        <v>2</v>
      </c>
      <c r="B7" s="53" t="s">
        <v>1</v>
      </c>
      <c r="C7" s="35" t="s">
        <v>9</v>
      </c>
      <c r="D7" s="43" t="s">
        <v>10</v>
      </c>
      <c r="E7" s="43"/>
      <c r="F7" s="43" t="s">
        <v>88</v>
      </c>
      <c r="G7" s="43"/>
      <c r="H7" s="43"/>
      <c r="I7" s="47" t="s">
        <v>90</v>
      </c>
      <c r="J7" s="43" t="s">
        <v>99</v>
      </c>
      <c r="K7" s="43"/>
      <c r="L7" s="43"/>
      <c r="M7" s="47" t="s">
        <v>96</v>
      </c>
      <c r="N7" s="26" t="s">
        <v>97</v>
      </c>
    </row>
    <row r="8" spans="1:14" ht="18" customHeight="1">
      <c r="A8" s="45"/>
      <c r="B8" s="54"/>
      <c r="C8" s="36" t="s">
        <v>12</v>
      </c>
      <c r="D8" s="37" t="s">
        <v>8</v>
      </c>
      <c r="E8" s="37" t="s">
        <v>93</v>
      </c>
      <c r="F8" s="37" t="s">
        <v>91</v>
      </c>
      <c r="G8" s="37" t="s">
        <v>94</v>
      </c>
      <c r="H8" s="38" t="s">
        <v>89</v>
      </c>
      <c r="I8" s="48"/>
      <c r="J8" s="37" t="s">
        <v>91</v>
      </c>
      <c r="K8" s="37" t="s">
        <v>92</v>
      </c>
      <c r="L8" s="37" t="s">
        <v>95</v>
      </c>
      <c r="M8" s="48"/>
      <c r="N8" s="27" t="s">
        <v>98</v>
      </c>
    </row>
    <row r="9" spans="1:14" ht="15" customHeight="1">
      <c r="A9" s="20">
        <v>1</v>
      </c>
      <c r="B9" s="21">
        <v>0</v>
      </c>
      <c r="C9" s="22" t="s">
        <v>0</v>
      </c>
      <c r="D9" s="23">
        <f aca="true" t="shared" si="0" ref="D9:K9">SUM(D10:D11)</f>
        <v>12000000</v>
      </c>
      <c r="E9" s="23">
        <f t="shared" si="0"/>
        <v>12000000</v>
      </c>
      <c r="F9" s="23">
        <f t="shared" si="0"/>
        <v>3078464.57</v>
      </c>
      <c r="G9" s="32">
        <f t="shared" si="0"/>
        <v>3078464.57</v>
      </c>
      <c r="H9" s="39">
        <f>G9/G$82</f>
        <v>0.020109876501854307</v>
      </c>
      <c r="I9" s="34">
        <f>E9-G9</f>
        <v>8921535.43</v>
      </c>
      <c r="J9" s="23">
        <f t="shared" si="0"/>
        <v>1827248.45</v>
      </c>
      <c r="K9" s="23">
        <f t="shared" si="0"/>
        <v>1827248.45</v>
      </c>
      <c r="L9" s="39">
        <f>K9/K$82</f>
        <v>0.035747705574782636</v>
      </c>
      <c r="M9" s="34">
        <f>E9-K9</f>
        <v>10172751.55</v>
      </c>
      <c r="N9" s="24">
        <f>SUM(N10:N11)</f>
        <v>0</v>
      </c>
    </row>
    <row r="10" spans="1:14" ht="15" customHeight="1">
      <c r="A10" s="10">
        <v>1</v>
      </c>
      <c r="B10" s="11">
        <v>31</v>
      </c>
      <c r="C10" s="12" t="s">
        <v>13</v>
      </c>
      <c r="D10" s="13">
        <v>11166000</v>
      </c>
      <c r="E10" s="13">
        <v>11166000</v>
      </c>
      <c r="F10" s="14">
        <v>2957656.57</v>
      </c>
      <c r="G10" s="14">
        <v>2957656.57</v>
      </c>
      <c r="H10" s="40">
        <f>G10/G$82</f>
        <v>0.019320705827580147</v>
      </c>
      <c r="I10" s="14">
        <f>E10-G10</f>
        <v>8208343.43</v>
      </c>
      <c r="J10" s="14">
        <v>1706440.45</v>
      </c>
      <c r="K10" s="14">
        <v>1706440.45</v>
      </c>
      <c r="L10" s="40">
        <f>K10/K$82</f>
        <v>0.03338425641433686</v>
      </c>
      <c r="M10" s="14">
        <f>E10-K10</f>
        <v>9459559.55</v>
      </c>
      <c r="N10" s="15"/>
    </row>
    <row r="11" spans="1:14" ht="15" customHeight="1">
      <c r="A11" s="10">
        <v>1</v>
      </c>
      <c r="B11" s="11">
        <v>272</v>
      </c>
      <c r="C11" s="12" t="s">
        <v>28</v>
      </c>
      <c r="D11" s="13">
        <v>834000</v>
      </c>
      <c r="E11" s="13">
        <v>834000</v>
      </c>
      <c r="F11" s="14">
        <v>120808</v>
      </c>
      <c r="G11" s="14">
        <v>120808</v>
      </c>
      <c r="H11" s="40">
        <f>G11/G$82</f>
        <v>0.0007891706742741611</v>
      </c>
      <c r="I11" s="14">
        <f aca="true" t="shared" si="1" ref="I11:I74">E11-G11</f>
        <v>713192</v>
      </c>
      <c r="J11" s="14">
        <v>120808</v>
      </c>
      <c r="K11" s="14">
        <v>120808</v>
      </c>
      <c r="L11" s="40">
        <f aca="true" t="shared" si="2" ref="L11:L74">K11/K$82</f>
        <v>0.002363449160445773</v>
      </c>
      <c r="M11" s="14">
        <f aca="true" t="shared" si="3" ref="M11:M74">E11-K11</f>
        <v>713192</v>
      </c>
      <c r="N11" s="15"/>
    </row>
    <row r="12" spans="1:14" ht="15" customHeight="1">
      <c r="A12" s="20">
        <v>2</v>
      </c>
      <c r="B12" s="21">
        <v>0</v>
      </c>
      <c r="C12" s="22" t="s">
        <v>3</v>
      </c>
      <c r="D12" s="23">
        <f aca="true" t="shared" si="4" ref="D12:N12">SUM(D13:D13)</f>
        <v>5990900</v>
      </c>
      <c r="E12" s="23">
        <f t="shared" si="4"/>
        <v>5990900</v>
      </c>
      <c r="F12" s="23">
        <f t="shared" si="4"/>
        <v>925140.5</v>
      </c>
      <c r="G12" s="23">
        <f t="shared" si="4"/>
        <v>925140.5</v>
      </c>
      <c r="H12" s="39">
        <f aca="true" t="shared" si="5" ref="H12:H75">G12/G$82</f>
        <v>0.006043422225211365</v>
      </c>
      <c r="I12" s="34">
        <f t="shared" si="1"/>
        <v>5065759.5</v>
      </c>
      <c r="J12" s="23">
        <f t="shared" si="4"/>
        <v>882291.92</v>
      </c>
      <c r="K12" s="23">
        <f t="shared" si="4"/>
        <v>882291.92</v>
      </c>
      <c r="L12" s="39">
        <f t="shared" si="2"/>
        <v>0.017260877570956307</v>
      </c>
      <c r="M12" s="34">
        <f t="shared" si="3"/>
        <v>5108608.08</v>
      </c>
      <c r="N12" s="24">
        <f t="shared" si="4"/>
        <v>0</v>
      </c>
    </row>
    <row r="13" spans="1:14" ht="15" customHeight="1">
      <c r="A13" s="10">
        <v>2</v>
      </c>
      <c r="B13" s="11">
        <v>61</v>
      </c>
      <c r="C13" s="12" t="s">
        <v>4</v>
      </c>
      <c r="D13" s="13">
        <v>5990900</v>
      </c>
      <c r="E13" s="13">
        <v>5990900</v>
      </c>
      <c r="F13" s="14">
        <v>925140.5</v>
      </c>
      <c r="G13" s="14">
        <v>925140.5</v>
      </c>
      <c r="H13" s="40">
        <f t="shared" si="5"/>
        <v>0.006043422225211365</v>
      </c>
      <c r="I13" s="14">
        <f t="shared" si="1"/>
        <v>5065759.5</v>
      </c>
      <c r="J13" s="14">
        <v>882291.92</v>
      </c>
      <c r="K13" s="14">
        <v>882291.92</v>
      </c>
      <c r="L13" s="40">
        <f t="shared" si="2"/>
        <v>0.017260877570956307</v>
      </c>
      <c r="M13" s="14">
        <f t="shared" si="3"/>
        <v>5108608.08</v>
      </c>
      <c r="N13" s="15"/>
    </row>
    <row r="14" spans="1:14" ht="15" customHeight="1">
      <c r="A14" s="20">
        <v>4</v>
      </c>
      <c r="B14" s="21">
        <v>0</v>
      </c>
      <c r="C14" s="22" t="s">
        <v>14</v>
      </c>
      <c r="D14" s="23">
        <f aca="true" t="shared" si="6" ref="D14:K14">SUM(D15:D20)</f>
        <v>45754400</v>
      </c>
      <c r="E14" s="23">
        <f t="shared" si="6"/>
        <v>45597900</v>
      </c>
      <c r="F14" s="23">
        <f t="shared" si="6"/>
        <v>13190150.46</v>
      </c>
      <c r="G14" s="23">
        <f t="shared" si="6"/>
        <v>13190150.46</v>
      </c>
      <c r="H14" s="39">
        <f t="shared" si="5"/>
        <v>0.08616382964949205</v>
      </c>
      <c r="I14" s="34">
        <f t="shared" si="1"/>
        <v>32407749.54</v>
      </c>
      <c r="J14" s="23">
        <f t="shared" si="6"/>
        <v>5080206.04</v>
      </c>
      <c r="K14" s="23">
        <f t="shared" si="6"/>
        <v>5080206.04</v>
      </c>
      <c r="L14" s="39">
        <f t="shared" si="2"/>
        <v>0.09938752980042337</v>
      </c>
      <c r="M14" s="34">
        <f t="shared" si="3"/>
        <v>40517693.96</v>
      </c>
      <c r="N14" s="24">
        <f>SUM(N15:N20)</f>
        <v>0</v>
      </c>
    </row>
    <row r="15" spans="1:14" ht="15" customHeight="1">
      <c r="A15" s="10">
        <v>4</v>
      </c>
      <c r="B15" s="11">
        <v>122</v>
      </c>
      <c r="C15" s="12" t="s">
        <v>15</v>
      </c>
      <c r="D15" s="13">
        <v>16390500</v>
      </c>
      <c r="E15" s="13">
        <v>16234000</v>
      </c>
      <c r="F15" s="14">
        <v>4285507.23</v>
      </c>
      <c r="G15" s="14">
        <v>4285507.23</v>
      </c>
      <c r="H15" s="40">
        <f t="shared" si="5"/>
        <v>0.027994806886182146</v>
      </c>
      <c r="I15" s="14">
        <f t="shared" si="1"/>
        <v>11948492.77</v>
      </c>
      <c r="J15" s="14">
        <v>1986132.87</v>
      </c>
      <c r="K15" s="14">
        <v>1986132.87</v>
      </c>
      <c r="L15" s="40">
        <f t="shared" si="2"/>
        <v>0.03885606966538022</v>
      </c>
      <c r="M15" s="14">
        <f t="shared" si="3"/>
        <v>14247867.129999999</v>
      </c>
      <c r="N15" s="15"/>
    </row>
    <row r="16" spans="1:14" ht="15" customHeight="1">
      <c r="A16" s="10">
        <v>4</v>
      </c>
      <c r="B16" s="11">
        <v>123</v>
      </c>
      <c r="C16" s="12" t="s">
        <v>16</v>
      </c>
      <c r="D16" s="13">
        <v>9959000</v>
      </c>
      <c r="E16" s="13">
        <v>9959000</v>
      </c>
      <c r="F16" s="14">
        <v>1964184.07</v>
      </c>
      <c r="G16" s="14">
        <v>1964184.07</v>
      </c>
      <c r="H16" s="40">
        <f t="shared" si="5"/>
        <v>0.012830909103043391</v>
      </c>
      <c r="I16" s="14">
        <f t="shared" si="1"/>
        <v>7994815.93</v>
      </c>
      <c r="J16" s="14">
        <v>1366841.66</v>
      </c>
      <c r="K16" s="14">
        <v>1366841.66</v>
      </c>
      <c r="L16" s="40">
        <f t="shared" si="2"/>
        <v>0.026740454057589787</v>
      </c>
      <c r="M16" s="14">
        <f t="shared" si="3"/>
        <v>8592158.34</v>
      </c>
      <c r="N16" s="15"/>
    </row>
    <row r="17" spans="1:14" ht="15" customHeight="1">
      <c r="A17" s="10">
        <v>4</v>
      </c>
      <c r="B17" s="11">
        <v>126</v>
      </c>
      <c r="C17" s="12" t="s">
        <v>17</v>
      </c>
      <c r="D17" s="13">
        <v>2930000</v>
      </c>
      <c r="E17" s="13">
        <v>2930000</v>
      </c>
      <c r="F17" s="14">
        <v>926921.46</v>
      </c>
      <c r="G17" s="14">
        <v>926921.46</v>
      </c>
      <c r="H17" s="40">
        <f t="shared" si="5"/>
        <v>0.006055056234582063</v>
      </c>
      <c r="I17" s="14">
        <f t="shared" si="1"/>
        <v>2003078.54</v>
      </c>
      <c r="J17" s="14">
        <v>231855.06</v>
      </c>
      <c r="K17" s="14">
        <v>231855.06</v>
      </c>
      <c r="L17" s="40">
        <f t="shared" si="2"/>
        <v>0.004535938405586587</v>
      </c>
      <c r="M17" s="14">
        <f t="shared" si="3"/>
        <v>2698144.94</v>
      </c>
      <c r="N17" s="15"/>
    </row>
    <row r="18" spans="1:14" ht="15" customHeight="1">
      <c r="A18" s="10">
        <v>4</v>
      </c>
      <c r="B18" s="11">
        <v>128</v>
      </c>
      <c r="C18" s="12" t="s">
        <v>18</v>
      </c>
      <c r="D18" s="13">
        <v>14861900</v>
      </c>
      <c r="E18" s="13">
        <v>14861900</v>
      </c>
      <c r="F18" s="14">
        <v>5884511.03</v>
      </c>
      <c r="G18" s="14">
        <v>5884511.03</v>
      </c>
      <c r="H18" s="40">
        <f t="shared" si="5"/>
        <v>0.038440198805698614</v>
      </c>
      <c r="I18" s="14">
        <f t="shared" si="1"/>
        <v>8977388.969999999</v>
      </c>
      <c r="J18" s="14">
        <v>1369657.48</v>
      </c>
      <c r="K18" s="14">
        <v>1369657.48</v>
      </c>
      <c r="L18" s="40">
        <f t="shared" si="2"/>
        <v>0.0267955418615015</v>
      </c>
      <c r="M18" s="14">
        <f t="shared" si="3"/>
        <v>13492242.52</v>
      </c>
      <c r="N18" s="15"/>
    </row>
    <row r="19" spans="1:14" ht="15" customHeight="1">
      <c r="A19" s="10">
        <v>4</v>
      </c>
      <c r="B19" s="11">
        <v>129</v>
      </c>
      <c r="C19" s="12" t="s">
        <v>19</v>
      </c>
      <c r="D19" s="13">
        <v>550000</v>
      </c>
      <c r="E19" s="13">
        <v>550000</v>
      </c>
      <c r="F19" s="14">
        <v>0</v>
      </c>
      <c r="G19" s="14">
        <v>0</v>
      </c>
      <c r="H19" s="40">
        <f t="shared" si="5"/>
        <v>0</v>
      </c>
      <c r="I19" s="14">
        <f t="shared" si="1"/>
        <v>550000</v>
      </c>
      <c r="J19" s="14">
        <v>0</v>
      </c>
      <c r="K19" s="14">
        <v>0</v>
      </c>
      <c r="L19" s="40">
        <f t="shared" si="2"/>
        <v>0</v>
      </c>
      <c r="M19" s="14">
        <f t="shared" si="3"/>
        <v>550000</v>
      </c>
      <c r="N19" s="15"/>
    </row>
    <row r="20" spans="1:14" ht="15" customHeight="1">
      <c r="A20" s="10">
        <v>4</v>
      </c>
      <c r="B20" s="11">
        <v>131</v>
      </c>
      <c r="C20" s="12" t="s">
        <v>20</v>
      </c>
      <c r="D20" s="13">
        <v>1063000</v>
      </c>
      <c r="E20" s="13">
        <v>1063000</v>
      </c>
      <c r="F20" s="14">
        <v>129026.67</v>
      </c>
      <c r="G20" s="14">
        <v>129026.67</v>
      </c>
      <c r="H20" s="40">
        <f t="shared" si="5"/>
        <v>0.0008428586199858425</v>
      </c>
      <c r="I20" s="14">
        <f t="shared" si="1"/>
        <v>933973.33</v>
      </c>
      <c r="J20" s="14">
        <v>125718.97</v>
      </c>
      <c r="K20" s="14">
        <v>125718.97</v>
      </c>
      <c r="L20" s="40">
        <f t="shared" si="2"/>
        <v>0.0024595258103652685</v>
      </c>
      <c r="M20" s="14">
        <f t="shared" si="3"/>
        <v>937281.03</v>
      </c>
      <c r="N20" s="15"/>
    </row>
    <row r="21" spans="1:14" ht="15" customHeight="1">
      <c r="A21" s="20">
        <v>6</v>
      </c>
      <c r="B21" s="21">
        <v>0</v>
      </c>
      <c r="C21" s="22" t="s">
        <v>21</v>
      </c>
      <c r="D21" s="23">
        <f aca="true" t="shared" si="7" ref="D21:K21">SUM(D22:D23)</f>
        <v>9739000</v>
      </c>
      <c r="E21" s="23">
        <f t="shared" si="7"/>
        <v>9963900</v>
      </c>
      <c r="F21" s="23">
        <f t="shared" si="7"/>
        <v>1769474.58</v>
      </c>
      <c r="G21" s="23">
        <f t="shared" si="7"/>
        <v>1769474.58</v>
      </c>
      <c r="H21" s="39">
        <f t="shared" si="5"/>
        <v>0.011558981585735945</v>
      </c>
      <c r="I21" s="34">
        <f t="shared" si="1"/>
        <v>8194425.42</v>
      </c>
      <c r="J21" s="23">
        <f t="shared" si="7"/>
        <v>1428219.95</v>
      </c>
      <c r="K21" s="23">
        <f t="shared" si="7"/>
        <v>1428219.95</v>
      </c>
      <c r="L21" s="39">
        <f t="shared" si="2"/>
        <v>0.02794123933646285</v>
      </c>
      <c r="M21" s="34">
        <f t="shared" si="3"/>
        <v>8535680.05</v>
      </c>
      <c r="N21" s="24">
        <f>SUM(N22:N23)</f>
        <v>0</v>
      </c>
    </row>
    <row r="22" spans="1:14" ht="15" customHeight="1">
      <c r="A22" s="10">
        <v>6</v>
      </c>
      <c r="B22" s="11">
        <v>181</v>
      </c>
      <c r="C22" s="12" t="s">
        <v>22</v>
      </c>
      <c r="D22" s="13">
        <v>8642000</v>
      </c>
      <c r="E22" s="13">
        <v>8859000</v>
      </c>
      <c r="F22" s="14">
        <v>1554232.22</v>
      </c>
      <c r="G22" s="14">
        <v>1554232.22</v>
      </c>
      <c r="H22" s="40">
        <f t="shared" si="5"/>
        <v>0.010152924384444956</v>
      </c>
      <c r="I22" s="14">
        <f t="shared" si="1"/>
        <v>7304767.78</v>
      </c>
      <c r="J22" s="14">
        <v>1245889.49</v>
      </c>
      <c r="K22" s="14">
        <v>1245889.49</v>
      </c>
      <c r="L22" s="40">
        <f t="shared" si="2"/>
        <v>0.024374184401270715</v>
      </c>
      <c r="M22" s="14">
        <f t="shared" si="3"/>
        <v>7613110.51</v>
      </c>
      <c r="N22" s="15"/>
    </row>
    <row r="23" spans="1:14" ht="15" customHeight="1">
      <c r="A23" s="10">
        <v>6</v>
      </c>
      <c r="B23" s="11">
        <v>182</v>
      </c>
      <c r="C23" s="12" t="s">
        <v>23</v>
      </c>
      <c r="D23" s="13">
        <v>1097000</v>
      </c>
      <c r="E23" s="13">
        <v>1104900</v>
      </c>
      <c r="F23" s="14">
        <v>215242.36</v>
      </c>
      <c r="G23" s="14">
        <v>215242.36</v>
      </c>
      <c r="H23" s="40">
        <f t="shared" si="5"/>
        <v>0.0014060572012909883</v>
      </c>
      <c r="I23" s="14">
        <f t="shared" si="1"/>
        <v>889657.64</v>
      </c>
      <c r="J23" s="14">
        <v>182330.46</v>
      </c>
      <c r="K23" s="14">
        <v>182330.46</v>
      </c>
      <c r="L23" s="40">
        <f t="shared" si="2"/>
        <v>0.0035670549351921365</v>
      </c>
      <c r="M23" s="14">
        <f t="shared" si="3"/>
        <v>922569.54</v>
      </c>
      <c r="N23" s="15"/>
    </row>
    <row r="24" spans="1:14" ht="15" customHeight="1">
      <c r="A24" s="20">
        <v>8</v>
      </c>
      <c r="B24" s="21">
        <v>0</v>
      </c>
      <c r="C24" s="22" t="s">
        <v>24</v>
      </c>
      <c r="D24" s="23">
        <f aca="true" t="shared" si="8" ref="D24:K24">SUM(D25:D30)</f>
        <v>14668300</v>
      </c>
      <c r="E24" s="23">
        <f t="shared" si="8"/>
        <v>15442594.354</v>
      </c>
      <c r="F24" s="23">
        <f t="shared" si="8"/>
        <v>7584224.239999999</v>
      </c>
      <c r="G24" s="23">
        <f t="shared" si="8"/>
        <v>7584224.239999999</v>
      </c>
      <c r="H24" s="39">
        <f t="shared" si="5"/>
        <v>0.04954346862233657</v>
      </c>
      <c r="I24" s="34">
        <f t="shared" si="1"/>
        <v>7858370.114000001</v>
      </c>
      <c r="J24" s="23">
        <f t="shared" si="8"/>
        <v>2451065.1000000006</v>
      </c>
      <c r="K24" s="23">
        <f t="shared" si="8"/>
        <v>2451065.1000000006</v>
      </c>
      <c r="L24" s="39">
        <f t="shared" si="2"/>
        <v>0.047951855446600695</v>
      </c>
      <c r="M24" s="34">
        <f t="shared" si="3"/>
        <v>12991529.254</v>
      </c>
      <c r="N24" s="24">
        <f>SUM(N25:N30)</f>
        <v>0</v>
      </c>
    </row>
    <row r="25" spans="1:14" ht="15" customHeight="1">
      <c r="A25" s="10">
        <v>8</v>
      </c>
      <c r="B25" s="11">
        <v>241</v>
      </c>
      <c r="C25" s="12" t="s">
        <v>25</v>
      </c>
      <c r="D25" s="13">
        <v>774000</v>
      </c>
      <c r="E25" s="13">
        <v>985639.99</v>
      </c>
      <c r="F25" s="14">
        <v>582264.93</v>
      </c>
      <c r="G25" s="14">
        <v>582264.93</v>
      </c>
      <c r="H25" s="40">
        <f t="shared" si="5"/>
        <v>0.0038036090938869714</v>
      </c>
      <c r="I25" s="14">
        <f t="shared" si="1"/>
        <v>403375.05999999994</v>
      </c>
      <c r="J25" s="14">
        <v>84495.27</v>
      </c>
      <c r="K25" s="14">
        <v>84495.27</v>
      </c>
      <c r="L25" s="40">
        <f t="shared" si="2"/>
        <v>0.0016530384986353465</v>
      </c>
      <c r="M25" s="14">
        <f t="shared" si="3"/>
        <v>901144.72</v>
      </c>
      <c r="N25" s="15"/>
    </row>
    <row r="26" spans="1:14" ht="15" customHeight="1">
      <c r="A26" s="10">
        <v>8</v>
      </c>
      <c r="B26" s="11">
        <v>242</v>
      </c>
      <c r="C26" s="12" t="s">
        <v>65</v>
      </c>
      <c r="D26" s="13">
        <v>114100</v>
      </c>
      <c r="E26" s="13">
        <v>114100</v>
      </c>
      <c r="F26" s="14">
        <v>106020</v>
      </c>
      <c r="G26" s="14">
        <v>106020</v>
      </c>
      <c r="H26" s="40">
        <f t="shared" si="5"/>
        <v>0.0006925689928361248</v>
      </c>
      <c r="I26" s="14">
        <f t="shared" si="1"/>
        <v>8080</v>
      </c>
      <c r="J26" s="14">
        <v>67005</v>
      </c>
      <c r="K26" s="14">
        <v>67005</v>
      </c>
      <c r="L26" s="40">
        <f t="shared" si="2"/>
        <v>0.0013108644377497272</v>
      </c>
      <c r="M26" s="14">
        <f t="shared" si="3"/>
        <v>47095</v>
      </c>
      <c r="N26" s="15"/>
    </row>
    <row r="27" spans="1:14" ht="15" customHeight="1">
      <c r="A27" s="10">
        <v>8</v>
      </c>
      <c r="B27" s="11">
        <v>243</v>
      </c>
      <c r="C27" s="12" t="s">
        <v>59</v>
      </c>
      <c r="D27" s="13">
        <v>751800</v>
      </c>
      <c r="E27" s="13">
        <v>751800</v>
      </c>
      <c r="F27" s="14">
        <v>200994.59</v>
      </c>
      <c r="G27" s="14">
        <v>200994.59</v>
      </c>
      <c r="H27" s="40">
        <f t="shared" si="5"/>
        <v>0.0013129845384060538</v>
      </c>
      <c r="I27" s="14">
        <f t="shared" si="1"/>
        <v>550805.41</v>
      </c>
      <c r="J27" s="14">
        <v>45365.16</v>
      </c>
      <c r="K27" s="14">
        <v>45365.16</v>
      </c>
      <c r="L27" s="40">
        <f t="shared" si="2"/>
        <v>0.0008875095135710232</v>
      </c>
      <c r="M27" s="14">
        <f t="shared" si="3"/>
        <v>706434.84</v>
      </c>
      <c r="N27" s="15"/>
    </row>
    <row r="28" spans="1:14" ht="15" customHeight="1">
      <c r="A28" s="10">
        <v>8</v>
      </c>
      <c r="B28" s="11">
        <v>244</v>
      </c>
      <c r="C28" s="12" t="s">
        <v>26</v>
      </c>
      <c r="D28" s="13">
        <v>11838100</v>
      </c>
      <c r="E28" s="13">
        <v>12387990.914</v>
      </c>
      <c r="F28" s="14">
        <v>6060031.27</v>
      </c>
      <c r="G28" s="14">
        <v>6060031.27</v>
      </c>
      <c r="H28" s="40">
        <f t="shared" si="5"/>
        <v>0.03958677375230449</v>
      </c>
      <c r="I28" s="14">
        <f t="shared" si="1"/>
        <v>6327959.644000001</v>
      </c>
      <c r="J28" s="14">
        <v>2134386.22</v>
      </c>
      <c r="K28" s="14">
        <v>2134386.22</v>
      </c>
      <c r="L28" s="40">
        <f t="shared" si="2"/>
        <v>0.041756450895023736</v>
      </c>
      <c r="M28" s="14">
        <f t="shared" si="3"/>
        <v>10253604.694</v>
      </c>
      <c r="N28" s="15"/>
    </row>
    <row r="29" spans="1:14" ht="15" customHeight="1">
      <c r="A29" s="10">
        <v>8</v>
      </c>
      <c r="B29" s="11">
        <v>306</v>
      </c>
      <c r="C29" s="12" t="s">
        <v>34</v>
      </c>
      <c r="D29" s="13">
        <v>1190300</v>
      </c>
      <c r="E29" s="13">
        <v>1203063.45</v>
      </c>
      <c r="F29" s="14">
        <v>634913.45</v>
      </c>
      <c r="G29" s="14">
        <v>634913.45</v>
      </c>
      <c r="H29" s="40">
        <f t="shared" si="5"/>
        <v>0.004147532244902935</v>
      </c>
      <c r="I29" s="14">
        <f t="shared" si="1"/>
        <v>568150</v>
      </c>
      <c r="J29" s="14">
        <v>119813.45</v>
      </c>
      <c r="K29" s="14">
        <v>119813.45</v>
      </c>
      <c r="L29" s="40">
        <f t="shared" si="2"/>
        <v>0.00234399210162085</v>
      </c>
      <c r="M29" s="14">
        <f t="shared" si="3"/>
        <v>1083250</v>
      </c>
      <c r="N29" s="15"/>
    </row>
    <row r="30" spans="1:14" ht="15" customHeight="1">
      <c r="A30" s="10">
        <v>8</v>
      </c>
      <c r="B30" s="11">
        <v>333</v>
      </c>
      <c r="C30" s="12" t="s">
        <v>85</v>
      </c>
      <c r="D30" s="13">
        <v>0</v>
      </c>
      <c r="E30" s="13">
        <v>0</v>
      </c>
      <c r="F30" s="14">
        <v>0</v>
      </c>
      <c r="G30" s="14">
        <v>0</v>
      </c>
      <c r="H30" s="40">
        <f t="shared" si="5"/>
        <v>0</v>
      </c>
      <c r="I30" s="14">
        <f t="shared" si="1"/>
        <v>0</v>
      </c>
      <c r="J30" s="14">
        <v>0</v>
      </c>
      <c r="K30" s="14">
        <v>0</v>
      </c>
      <c r="L30" s="40">
        <f t="shared" si="2"/>
        <v>0</v>
      </c>
      <c r="M30" s="14">
        <f t="shared" si="3"/>
        <v>0</v>
      </c>
      <c r="N30" s="15"/>
    </row>
    <row r="31" spans="1:14" ht="15" customHeight="1">
      <c r="A31" s="20">
        <v>9</v>
      </c>
      <c r="B31" s="21">
        <v>0</v>
      </c>
      <c r="C31" s="22" t="s">
        <v>27</v>
      </c>
      <c r="D31" s="23">
        <f aca="true" t="shared" si="9" ref="D31:N31">SUM(D32)</f>
        <v>2723000</v>
      </c>
      <c r="E31" s="23">
        <f t="shared" si="9"/>
        <v>2723000</v>
      </c>
      <c r="F31" s="23">
        <f t="shared" si="9"/>
        <v>393613.41</v>
      </c>
      <c r="G31" s="23">
        <f t="shared" si="9"/>
        <v>393613.41</v>
      </c>
      <c r="H31" s="39">
        <f t="shared" si="5"/>
        <v>0.002571254885214984</v>
      </c>
      <c r="I31" s="34">
        <f t="shared" si="1"/>
        <v>2329386.59</v>
      </c>
      <c r="J31" s="23">
        <f t="shared" si="9"/>
        <v>393613.41</v>
      </c>
      <c r="K31" s="23">
        <f t="shared" si="9"/>
        <v>393613.41</v>
      </c>
      <c r="L31" s="39">
        <f t="shared" si="2"/>
        <v>0.007700527145592162</v>
      </c>
      <c r="M31" s="34">
        <f t="shared" si="3"/>
        <v>2329386.59</v>
      </c>
      <c r="N31" s="24">
        <f t="shared" si="9"/>
        <v>0</v>
      </c>
    </row>
    <row r="32" spans="1:14" ht="15" customHeight="1">
      <c r="A32" s="10">
        <v>9</v>
      </c>
      <c r="B32" s="11">
        <v>272</v>
      </c>
      <c r="C32" s="12" t="s">
        <v>28</v>
      </c>
      <c r="D32" s="13">
        <v>2723000</v>
      </c>
      <c r="E32" s="13">
        <v>2723000</v>
      </c>
      <c r="F32" s="14">
        <v>393613.41</v>
      </c>
      <c r="G32" s="14">
        <v>393613.41</v>
      </c>
      <c r="H32" s="40">
        <f t="shared" si="5"/>
        <v>0.002571254885214984</v>
      </c>
      <c r="I32" s="14">
        <f t="shared" si="1"/>
        <v>2329386.59</v>
      </c>
      <c r="J32" s="14">
        <v>393613.41</v>
      </c>
      <c r="K32" s="14">
        <v>393613.41</v>
      </c>
      <c r="L32" s="40">
        <f t="shared" si="2"/>
        <v>0.007700527145592162</v>
      </c>
      <c r="M32" s="14">
        <f t="shared" si="3"/>
        <v>2329386.59</v>
      </c>
      <c r="N32" s="15"/>
    </row>
    <row r="33" spans="1:14" ht="15" customHeight="1">
      <c r="A33" s="20">
        <v>10</v>
      </c>
      <c r="B33" s="21">
        <v>0</v>
      </c>
      <c r="C33" s="22" t="s">
        <v>29</v>
      </c>
      <c r="D33" s="23">
        <f aca="true" t="shared" si="10" ref="D33:K33">SUM(D34:D37)</f>
        <v>99303100</v>
      </c>
      <c r="E33" s="23">
        <f t="shared" si="10"/>
        <v>99640443.50999999</v>
      </c>
      <c r="F33" s="23">
        <f t="shared" si="10"/>
        <v>25889067.549999997</v>
      </c>
      <c r="G33" s="23">
        <f t="shared" si="10"/>
        <v>25889067.549999997</v>
      </c>
      <c r="H33" s="39">
        <f t="shared" si="5"/>
        <v>0.16911870815478114</v>
      </c>
      <c r="I33" s="34">
        <f t="shared" si="1"/>
        <v>73751375.96</v>
      </c>
      <c r="J33" s="23">
        <f t="shared" si="10"/>
        <v>13607937.45</v>
      </c>
      <c r="K33" s="23">
        <f t="shared" si="10"/>
        <v>13607937.45</v>
      </c>
      <c r="L33" s="39">
        <f t="shared" si="2"/>
        <v>0.2662213457850564</v>
      </c>
      <c r="M33" s="34">
        <f t="shared" si="3"/>
        <v>86032506.05999999</v>
      </c>
      <c r="N33" s="24">
        <f>SUM(N34:N37)</f>
        <v>0</v>
      </c>
    </row>
    <row r="34" spans="1:14" ht="15" customHeight="1">
      <c r="A34" s="10">
        <v>10</v>
      </c>
      <c r="B34" s="11">
        <v>301</v>
      </c>
      <c r="C34" s="12" t="s">
        <v>30</v>
      </c>
      <c r="D34" s="13">
        <v>58389900</v>
      </c>
      <c r="E34" s="13">
        <v>58512742.85</v>
      </c>
      <c r="F34" s="14">
        <v>12514613.99</v>
      </c>
      <c r="G34" s="14">
        <v>12514613.99</v>
      </c>
      <c r="H34" s="40">
        <f t="shared" si="5"/>
        <v>0.08175093007722295</v>
      </c>
      <c r="I34" s="14">
        <f t="shared" si="1"/>
        <v>45998128.86</v>
      </c>
      <c r="J34" s="14">
        <v>7940375.9</v>
      </c>
      <c r="K34" s="14">
        <v>7940375.9</v>
      </c>
      <c r="L34" s="40">
        <f t="shared" si="2"/>
        <v>0.1553429802205057</v>
      </c>
      <c r="M34" s="14">
        <f t="shared" si="3"/>
        <v>50572366.95</v>
      </c>
      <c r="N34" s="15"/>
    </row>
    <row r="35" spans="1:14" ht="15" customHeight="1">
      <c r="A35" s="10">
        <v>10</v>
      </c>
      <c r="B35" s="11">
        <v>302</v>
      </c>
      <c r="C35" s="12" t="s">
        <v>31</v>
      </c>
      <c r="D35" s="13">
        <v>37434100</v>
      </c>
      <c r="E35" s="13">
        <v>37648600.66</v>
      </c>
      <c r="F35" s="14">
        <v>12770568.7</v>
      </c>
      <c r="G35" s="14">
        <v>12770568.7</v>
      </c>
      <c r="H35" s="40">
        <f t="shared" si="5"/>
        <v>0.08342293814849593</v>
      </c>
      <c r="I35" s="14">
        <f t="shared" si="1"/>
        <v>24878031.959999997</v>
      </c>
      <c r="J35" s="14">
        <v>5242598.21</v>
      </c>
      <c r="K35" s="14">
        <v>5242598.21</v>
      </c>
      <c r="L35" s="40">
        <f t="shared" si="2"/>
        <v>0.10256451839264795</v>
      </c>
      <c r="M35" s="14">
        <f t="shared" si="3"/>
        <v>32406002.449999996</v>
      </c>
      <c r="N35" s="15"/>
    </row>
    <row r="36" spans="1:14" ht="15" customHeight="1">
      <c r="A36" s="10">
        <v>10</v>
      </c>
      <c r="B36" s="11">
        <v>304</v>
      </c>
      <c r="C36" s="12" t="s">
        <v>32</v>
      </c>
      <c r="D36" s="13">
        <v>2051900</v>
      </c>
      <c r="E36" s="13">
        <v>2051900</v>
      </c>
      <c r="F36" s="14">
        <v>303146.43</v>
      </c>
      <c r="G36" s="14">
        <v>303146.43</v>
      </c>
      <c r="H36" s="40">
        <f t="shared" si="5"/>
        <v>0.001980285018930077</v>
      </c>
      <c r="I36" s="14">
        <f t="shared" si="1"/>
        <v>1748753.57</v>
      </c>
      <c r="J36" s="14">
        <v>252029.2</v>
      </c>
      <c r="K36" s="14">
        <v>252029.2</v>
      </c>
      <c r="L36" s="40">
        <f t="shared" si="2"/>
        <v>0.004930618842691046</v>
      </c>
      <c r="M36" s="14">
        <f t="shared" si="3"/>
        <v>1799870.8</v>
      </c>
      <c r="N36" s="15"/>
    </row>
    <row r="37" spans="1:14" ht="15" customHeight="1">
      <c r="A37" s="10">
        <v>10</v>
      </c>
      <c r="B37" s="11">
        <v>305</v>
      </c>
      <c r="C37" s="12" t="s">
        <v>33</v>
      </c>
      <c r="D37" s="13">
        <v>1427200</v>
      </c>
      <c r="E37" s="13">
        <v>1427200</v>
      </c>
      <c r="F37" s="14">
        <v>300738.43</v>
      </c>
      <c r="G37" s="14">
        <v>300738.43</v>
      </c>
      <c r="H37" s="40">
        <f t="shared" si="5"/>
        <v>0.0019645549101322147</v>
      </c>
      <c r="I37" s="14">
        <f t="shared" si="1"/>
        <v>1126461.57</v>
      </c>
      <c r="J37" s="14">
        <v>172934.14</v>
      </c>
      <c r="K37" s="14">
        <v>172934.14</v>
      </c>
      <c r="L37" s="40">
        <f t="shared" si="2"/>
        <v>0.0033832283292117397</v>
      </c>
      <c r="M37" s="14">
        <f t="shared" si="3"/>
        <v>1254265.8599999999</v>
      </c>
      <c r="N37" s="15"/>
    </row>
    <row r="38" spans="1:14" ht="15" customHeight="1">
      <c r="A38" s="20">
        <v>11</v>
      </c>
      <c r="B38" s="21">
        <v>0</v>
      </c>
      <c r="C38" s="22" t="s">
        <v>61</v>
      </c>
      <c r="D38" s="23">
        <f aca="true" t="shared" si="11" ref="D38:N38">SUM(D39)</f>
        <v>791000</v>
      </c>
      <c r="E38" s="23">
        <f t="shared" si="11"/>
        <v>935500</v>
      </c>
      <c r="F38" s="23">
        <f t="shared" si="11"/>
        <v>704707.19</v>
      </c>
      <c r="G38" s="23">
        <f t="shared" si="11"/>
        <v>704707.19</v>
      </c>
      <c r="H38" s="39">
        <f t="shared" si="5"/>
        <v>0.004603455468993356</v>
      </c>
      <c r="I38" s="34">
        <f t="shared" si="1"/>
        <v>230792.81000000006</v>
      </c>
      <c r="J38" s="23">
        <f t="shared" si="11"/>
        <v>194844.63</v>
      </c>
      <c r="K38" s="23">
        <f t="shared" si="11"/>
        <v>194844.63</v>
      </c>
      <c r="L38" s="39">
        <f t="shared" si="2"/>
        <v>0.0038118781636221717</v>
      </c>
      <c r="M38" s="34">
        <f t="shared" si="3"/>
        <v>740655.37</v>
      </c>
      <c r="N38" s="24">
        <f t="shared" si="11"/>
        <v>0</v>
      </c>
    </row>
    <row r="39" spans="1:14" ht="15" customHeight="1">
      <c r="A39" s="10">
        <v>11</v>
      </c>
      <c r="B39" s="11">
        <v>333</v>
      </c>
      <c r="C39" s="12" t="s">
        <v>85</v>
      </c>
      <c r="D39" s="13">
        <v>791000</v>
      </c>
      <c r="E39" s="13">
        <v>935500</v>
      </c>
      <c r="F39" s="14">
        <v>704707.19</v>
      </c>
      <c r="G39" s="14">
        <v>704707.19</v>
      </c>
      <c r="H39" s="40">
        <f t="shared" si="5"/>
        <v>0.004603455468993356</v>
      </c>
      <c r="I39" s="14">
        <f t="shared" si="1"/>
        <v>230792.81000000006</v>
      </c>
      <c r="J39" s="14">
        <v>194844.63</v>
      </c>
      <c r="K39" s="14">
        <v>194844.63</v>
      </c>
      <c r="L39" s="40">
        <f t="shared" si="2"/>
        <v>0.0038118781636221717</v>
      </c>
      <c r="M39" s="14">
        <f t="shared" si="3"/>
        <v>740655.37</v>
      </c>
      <c r="N39" s="15"/>
    </row>
    <row r="40" spans="1:14" ht="15" customHeight="1">
      <c r="A40" s="20">
        <v>12</v>
      </c>
      <c r="B40" s="21">
        <v>0</v>
      </c>
      <c r="C40" s="22" t="s">
        <v>35</v>
      </c>
      <c r="D40" s="23">
        <f aca="true" t="shared" si="12" ref="D40:K40">SUM(D41:D46)</f>
        <v>130057500</v>
      </c>
      <c r="E40" s="23">
        <f t="shared" si="12"/>
        <v>131779915.09</v>
      </c>
      <c r="F40" s="23">
        <f t="shared" si="12"/>
        <v>32633972.650000002</v>
      </c>
      <c r="G40" s="23">
        <f t="shared" si="12"/>
        <v>32633972.650000002</v>
      </c>
      <c r="H40" s="39">
        <f t="shared" si="5"/>
        <v>0.21317937719724714</v>
      </c>
      <c r="I40" s="34">
        <f t="shared" si="1"/>
        <v>99145942.44</v>
      </c>
      <c r="J40" s="23">
        <f t="shared" si="12"/>
        <v>13978743.349999998</v>
      </c>
      <c r="K40" s="23">
        <f t="shared" si="12"/>
        <v>13978743.349999998</v>
      </c>
      <c r="L40" s="39">
        <f t="shared" si="2"/>
        <v>0.27347567408321</v>
      </c>
      <c r="M40" s="34">
        <f t="shared" si="3"/>
        <v>117801171.74000001</v>
      </c>
      <c r="N40" s="24">
        <f>SUM(N41:N46)</f>
        <v>0</v>
      </c>
    </row>
    <row r="41" spans="1:14" ht="15" customHeight="1">
      <c r="A41" s="10">
        <v>12</v>
      </c>
      <c r="B41" s="11">
        <v>361</v>
      </c>
      <c r="C41" s="12" t="s">
        <v>36</v>
      </c>
      <c r="D41" s="13">
        <v>82854680</v>
      </c>
      <c r="E41" s="13">
        <v>83681259.35</v>
      </c>
      <c r="F41" s="14">
        <v>18687422.34</v>
      </c>
      <c r="G41" s="14">
        <v>18687422.34</v>
      </c>
      <c r="H41" s="40">
        <f t="shared" si="5"/>
        <v>0.12207441302317579</v>
      </c>
      <c r="I41" s="14">
        <f t="shared" si="1"/>
        <v>64993837.00999999</v>
      </c>
      <c r="J41" s="14">
        <v>8881536.94</v>
      </c>
      <c r="K41" s="14">
        <v>8881536.94</v>
      </c>
      <c r="L41" s="40">
        <f t="shared" si="2"/>
        <v>0.17375555446916693</v>
      </c>
      <c r="M41" s="14">
        <f t="shared" si="3"/>
        <v>74799722.41</v>
      </c>
      <c r="N41" s="15"/>
    </row>
    <row r="42" spans="1:14" ht="15" customHeight="1">
      <c r="A42" s="10">
        <v>12</v>
      </c>
      <c r="B42" s="11">
        <v>362</v>
      </c>
      <c r="C42" s="12" t="s">
        <v>37</v>
      </c>
      <c r="D42" s="13">
        <v>527400</v>
      </c>
      <c r="E42" s="13">
        <v>527400</v>
      </c>
      <c r="F42" s="14">
        <v>22806</v>
      </c>
      <c r="G42" s="14">
        <v>22806</v>
      </c>
      <c r="H42" s="40">
        <f t="shared" si="5"/>
        <v>0.00014897876297510526</v>
      </c>
      <c r="I42" s="14">
        <f t="shared" si="1"/>
        <v>504594</v>
      </c>
      <c r="J42" s="14">
        <v>6525</v>
      </c>
      <c r="K42" s="14">
        <v>6525</v>
      </c>
      <c r="L42" s="40">
        <f t="shared" si="2"/>
        <v>0.00012765301777952346</v>
      </c>
      <c r="M42" s="14">
        <f t="shared" si="3"/>
        <v>520875</v>
      </c>
      <c r="N42" s="15"/>
    </row>
    <row r="43" spans="1:14" ht="15" customHeight="1">
      <c r="A43" s="10">
        <v>12</v>
      </c>
      <c r="B43" s="11">
        <v>363</v>
      </c>
      <c r="C43" s="12" t="s">
        <v>66</v>
      </c>
      <c r="D43" s="13">
        <v>305000</v>
      </c>
      <c r="E43" s="13">
        <v>305000</v>
      </c>
      <c r="F43" s="14">
        <v>53247.78</v>
      </c>
      <c r="G43" s="14">
        <v>53247.78</v>
      </c>
      <c r="H43" s="40">
        <f t="shared" si="5"/>
        <v>0.0003478377793374792</v>
      </c>
      <c r="I43" s="14">
        <f t="shared" si="1"/>
        <v>251752.22</v>
      </c>
      <c r="J43" s="14">
        <v>15092.19</v>
      </c>
      <c r="K43" s="14">
        <v>15092.19</v>
      </c>
      <c r="L43" s="40">
        <f t="shared" si="2"/>
        <v>0.0002952587890271182</v>
      </c>
      <c r="M43" s="14">
        <f t="shared" si="3"/>
        <v>289907.81</v>
      </c>
      <c r="N43" s="15"/>
    </row>
    <row r="44" spans="1:14" ht="15" customHeight="1">
      <c r="A44" s="10">
        <v>12</v>
      </c>
      <c r="B44" s="11">
        <v>365</v>
      </c>
      <c r="C44" s="12" t="s">
        <v>38</v>
      </c>
      <c r="D44" s="13">
        <v>42510100</v>
      </c>
      <c r="E44" s="13">
        <v>43205935.74</v>
      </c>
      <c r="F44" s="14">
        <v>12412285.12</v>
      </c>
      <c r="G44" s="14">
        <v>12412285.12</v>
      </c>
      <c r="H44" s="40">
        <f t="shared" si="5"/>
        <v>0.0810824731593399</v>
      </c>
      <c r="I44" s="14">
        <f t="shared" si="1"/>
        <v>30793650.620000005</v>
      </c>
      <c r="J44" s="14">
        <v>4562691.5</v>
      </c>
      <c r="K44" s="14">
        <v>4562691.5</v>
      </c>
      <c r="L44" s="40">
        <f t="shared" si="2"/>
        <v>0.08926304048612729</v>
      </c>
      <c r="M44" s="14">
        <f t="shared" si="3"/>
        <v>38643244.24</v>
      </c>
      <c r="N44" s="15"/>
    </row>
    <row r="45" spans="1:14" ht="15" customHeight="1">
      <c r="A45" s="10">
        <v>12</v>
      </c>
      <c r="B45" s="11">
        <v>366</v>
      </c>
      <c r="C45" s="12" t="s">
        <v>39</v>
      </c>
      <c r="D45" s="13">
        <v>1049700</v>
      </c>
      <c r="E45" s="13">
        <v>1049700</v>
      </c>
      <c r="F45" s="14">
        <v>267643.27</v>
      </c>
      <c r="G45" s="14">
        <v>267643.27</v>
      </c>
      <c r="H45" s="40">
        <f t="shared" si="5"/>
        <v>0.0017483628555297775</v>
      </c>
      <c r="I45" s="14">
        <f t="shared" si="1"/>
        <v>782056.73</v>
      </c>
      <c r="J45" s="14">
        <v>163170.44</v>
      </c>
      <c r="K45" s="14">
        <v>163170.44</v>
      </c>
      <c r="L45" s="40">
        <f t="shared" si="2"/>
        <v>0.003192214418147535</v>
      </c>
      <c r="M45" s="14">
        <f t="shared" si="3"/>
        <v>886529.56</v>
      </c>
      <c r="N45" s="15"/>
    </row>
    <row r="46" spans="1:14" ht="15" customHeight="1">
      <c r="A46" s="10">
        <v>12</v>
      </c>
      <c r="B46" s="11">
        <v>367</v>
      </c>
      <c r="C46" s="12" t="s">
        <v>40</v>
      </c>
      <c r="D46" s="13">
        <v>2810620</v>
      </c>
      <c r="E46" s="13">
        <v>3010620</v>
      </c>
      <c r="F46" s="14">
        <v>1190568.14</v>
      </c>
      <c r="G46" s="14">
        <v>1190568.14</v>
      </c>
      <c r="H46" s="40">
        <f t="shared" si="5"/>
        <v>0.007777311616889062</v>
      </c>
      <c r="I46" s="14">
        <f t="shared" si="1"/>
        <v>1820051.86</v>
      </c>
      <c r="J46" s="14">
        <v>349727.28</v>
      </c>
      <c r="K46" s="14">
        <v>349727.28</v>
      </c>
      <c r="L46" s="40">
        <f t="shared" si="2"/>
        <v>0.006841952902961591</v>
      </c>
      <c r="M46" s="14">
        <f t="shared" si="3"/>
        <v>2660892.7199999997</v>
      </c>
      <c r="N46" s="15"/>
    </row>
    <row r="47" spans="1:14" ht="15" customHeight="1">
      <c r="A47" s="20">
        <v>13</v>
      </c>
      <c r="B47" s="21">
        <v>0</v>
      </c>
      <c r="C47" s="22" t="s">
        <v>41</v>
      </c>
      <c r="D47" s="23">
        <f aca="true" t="shared" si="13" ref="D47:N47">SUM(D48:D48)</f>
        <v>7929700</v>
      </c>
      <c r="E47" s="23">
        <f t="shared" si="13"/>
        <v>7929700</v>
      </c>
      <c r="F47" s="23">
        <f t="shared" si="13"/>
        <v>2667473.44</v>
      </c>
      <c r="G47" s="23">
        <f t="shared" si="13"/>
        <v>2667473.44</v>
      </c>
      <c r="H47" s="39">
        <f t="shared" si="5"/>
        <v>0.01742510275191391</v>
      </c>
      <c r="I47" s="34">
        <f t="shared" si="1"/>
        <v>5262226.5600000005</v>
      </c>
      <c r="J47" s="23">
        <f t="shared" si="13"/>
        <v>1380828.41</v>
      </c>
      <c r="K47" s="23">
        <f t="shared" si="13"/>
        <v>1380828.41</v>
      </c>
      <c r="L47" s="39">
        <f t="shared" si="2"/>
        <v>0.02701408637121856</v>
      </c>
      <c r="M47" s="34">
        <f t="shared" si="3"/>
        <v>6548871.59</v>
      </c>
      <c r="N47" s="24">
        <f t="shared" si="13"/>
        <v>0</v>
      </c>
    </row>
    <row r="48" spans="1:14" ht="15" customHeight="1">
      <c r="A48" s="10">
        <v>13</v>
      </c>
      <c r="B48" s="11">
        <v>392</v>
      </c>
      <c r="C48" s="12" t="s">
        <v>42</v>
      </c>
      <c r="D48" s="13">
        <v>7929700</v>
      </c>
      <c r="E48" s="13">
        <v>7929700</v>
      </c>
      <c r="F48" s="14">
        <v>2667473.44</v>
      </c>
      <c r="G48" s="14">
        <v>2667473.44</v>
      </c>
      <c r="H48" s="40">
        <f t="shared" si="5"/>
        <v>0.01742510275191391</v>
      </c>
      <c r="I48" s="14">
        <f t="shared" si="1"/>
        <v>5262226.5600000005</v>
      </c>
      <c r="J48" s="14">
        <v>1380828.41</v>
      </c>
      <c r="K48" s="14">
        <v>1380828.41</v>
      </c>
      <c r="L48" s="40">
        <f t="shared" si="2"/>
        <v>0.02701408637121856</v>
      </c>
      <c r="M48" s="14">
        <f t="shared" si="3"/>
        <v>6548871.59</v>
      </c>
      <c r="N48" s="15"/>
    </row>
    <row r="49" spans="1:14" ht="15" customHeight="1">
      <c r="A49" s="20">
        <v>14</v>
      </c>
      <c r="B49" s="21">
        <v>0</v>
      </c>
      <c r="C49" s="22" t="s">
        <v>43</v>
      </c>
      <c r="D49" s="23">
        <f>SUM(D50:D52)</f>
        <v>1042000</v>
      </c>
      <c r="E49" s="23">
        <f aca="true" t="shared" si="14" ref="E49:K49">SUM(E50:E52)</f>
        <v>1042000</v>
      </c>
      <c r="F49" s="23">
        <f t="shared" si="14"/>
        <v>265771.48</v>
      </c>
      <c r="G49" s="23">
        <f t="shared" si="14"/>
        <v>265771.48</v>
      </c>
      <c r="H49" s="39">
        <f t="shared" si="5"/>
        <v>0.0017361355048874387</v>
      </c>
      <c r="I49" s="34">
        <f t="shared" si="1"/>
        <v>776228.52</v>
      </c>
      <c r="J49" s="23">
        <f t="shared" si="14"/>
        <v>155857.37</v>
      </c>
      <c r="K49" s="23">
        <f t="shared" si="14"/>
        <v>155857.37</v>
      </c>
      <c r="L49" s="39">
        <f t="shared" si="2"/>
        <v>0.003049143850372378</v>
      </c>
      <c r="M49" s="34">
        <f t="shared" si="3"/>
        <v>886142.63</v>
      </c>
      <c r="N49" s="24">
        <f>SUM(N50:N52)</f>
        <v>0</v>
      </c>
    </row>
    <row r="50" spans="1:14" ht="15" customHeight="1">
      <c r="A50" s="10">
        <v>14</v>
      </c>
      <c r="B50" s="11">
        <v>241</v>
      </c>
      <c r="C50" s="12" t="s">
        <v>25</v>
      </c>
      <c r="D50" s="13">
        <v>0</v>
      </c>
      <c r="E50" s="13">
        <v>0</v>
      </c>
      <c r="F50" s="14">
        <v>0</v>
      </c>
      <c r="G50" s="14">
        <v>0</v>
      </c>
      <c r="H50" s="40">
        <f t="shared" si="5"/>
        <v>0</v>
      </c>
      <c r="I50" s="14">
        <f t="shared" si="1"/>
        <v>0</v>
      </c>
      <c r="J50" s="14">
        <v>0</v>
      </c>
      <c r="K50" s="14">
        <v>0</v>
      </c>
      <c r="L50" s="40">
        <f t="shared" si="2"/>
        <v>0</v>
      </c>
      <c r="M50" s="14">
        <f t="shared" si="3"/>
        <v>0</v>
      </c>
      <c r="N50" s="15"/>
    </row>
    <row r="51" spans="1:14" ht="15" customHeight="1">
      <c r="A51" s="10">
        <v>14</v>
      </c>
      <c r="B51" s="11">
        <v>244</v>
      </c>
      <c r="C51" s="12" t="s">
        <v>26</v>
      </c>
      <c r="D51" s="13">
        <v>50000</v>
      </c>
      <c r="E51" s="13">
        <v>50000</v>
      </c>
      <c r="F51" s="14">
        <v>0</v>
      </c>
      <c r="G51" s="14">
        <v>0</v>
      </c>
      <c r="H51" s="40">
        <f t="shared" si="5"/>
        <v>0</v>
      </c>
      <c r="I51" s="14">
        <f t="shared" si="1"/>
        <v>50000</v>
      </c>
      <c r="J51" s="14">
        <v>0</v>
      </c>
      <c r="K51" s="14">
        <v>0</v>
      </c>
      <c r="L51" s="40">
        <f t="shared" si="2"/>
        <v>0</v>
      </c>
      <c r="M51" s="14">
        <f t="shared" si="3"/>
        <v>50000</v>
      </c>
      <c r="N51" s="15"/>
    </row>
    <row r="52" spans="1:14" ht="15" customHeight="1">
      <c r="A52" s="10">
        <v>14</v>
      </c>
      <c r="B52" s="11">
        <v>422</v>
      </c>
      <c r="C52" s="12" t="s">
        <v>44</v>
      </c>
      <c r="D52" s="13">
        <v>992000</v>
      </c>
      <c r="E52" s="13">
        <v>992000</v>
      </c>
      <c r="F52" s="14">
        <v>265771.48</v>
      </c>
      <c r="G52" s="14">
        <v>265771.48</v>
      </c>
      <c r="H52" s="40">
        <f t="shared" si="5"/>
        <v>0.0017361355048874387</v>
      </c>
      <c r="I52" s="14">
        <f t="shared" si="1"/>
        <v>726228.52</v>
      </c>
      <c r="J52" s="14">
        <v>155857.37</v>
      </c>
      <c r="K52" s="14">
        <v>155857.37</v>
      </c>
      <c r="L52" s="40">
        <f t="shared" si="2"/>
        <v>0.003049143850372378</v>
      </c>
      <c r="M52" s="14">
        <f t="shared" si="3"/>
        <v>836142.63</v>
      </c>
      <c r="N52" s="15"/>
    </row>
    <row r="53" spans="1:14" ht="15" customHeight="1">
      <c r="A53" s="20">
        <v>15</v>
      </c>
      <c r="B53" s="21">
        <v>0</v>
      </c>
      <c r="C53" s="22" t="s">
        <v>45</v>
      </c>
      <c r="D53" s="23">
        <f aca="true" t="shared" si="15" ref="D53:K53">SUM(D54:D55)</f>
        <v>92333200</v>
      </c>
      <c r="E53" s="23">
        <f t="shared" si="15"/>
        <v>92863376.43</v>
      </c>
      <c r="F53" s="23">
        <f t="shared" si="15"/>
        <v>43482485.33</v>
      </c>
      <c r="G53" s="23">
        <f t="shared" si="15"/>
        <v>43482485.33</v>
      </c>
      <c r="H53" s="39">
        <f t="shared" si="5"/>
        <v>0.2840466050840376</v>
      </c>
      <c r="I53" s="34">
        <f t="shared" si="1"/>
        <v>49380891.10000001</v>
      </c>
      <c r="J53" s="23">
        <f t="shared" si="15"/>
        <v>4677229.21</v>
      </c>
      <c r="K53" s="23">
        <f t="shared" si="15"/>
        <v>4677229.21</v>
      </c>
      <c r="L53" s="39">
        <f t="shared" si="2"/>
        <v>0.09150381969395195</v>
      </c>
      <c r="M53" s="34">
        <f t="shared" si="3"/>
        <v>88186147.22000001</v>
      </c>
      <c r="N53" s="24">
        <f>SUM(N54:N55)</f>
        <v>0</v>
      </c>
    </row>
    <row r="54" spans="1:14" ht="15" customHeight="1">
      <c r="A54" s="10">
        <v>15</v>
      </c>
      <c r="B54" s="11">
        <v>451</v>
      </c>
      <c r="C54" s="12" t="s">
        <v>46</v>
      </c>
      <c r="D54" s="13">
        <v>72722200</v>
      </c>
      <c r="E54" s="13">
        <v>73556672.37</v>
      </c>
      <c r="F54" s="14">
        <v>29137124.43</v>
      </c>
      <c r="G54" s="14">
        <v>29137124.43</v>
      </c>
      <c r="H54" s="40">
        <f t="shared" si="5"/>
        <v>0.19033643577274048</v>
      </c>
      <c r="I54" s="14">
        <f t="shared" si="1"/>
        <v>44419547.940000005</v>
      </c>
      <c r="J54" s="14">
        <v>4448880.45</v>
      </c>
      <c r="K54" s="14">
        <v>4448880.45</v>
      </c>
      <c r="L54" s="40">
        <f t="shared" si="2"/>
        <v>0.08703647742265508</v>
      </c>
      <c r="M54" s="14">
        <f t="shared" si="3"/>
        <v>69107791.92</v>
      </c>
      <c r="N54" s="15"/>
    </row>
    <row r="55" spans="1:14" ht="15" customHeight="1">
      <c r="A55" s="10">
        <v>15</v>
      </c>
      <c r="B55" s="11">
        <v>512</v>
      </c>
      <c r="C55" s="12" t="s">
        <v>49</v>
      </c>
      <c r="D55" s="13">
        <v>19611000</v>
      </c>
      <c r="E55" s="13">
        <v>19306704.06</v>
      </c>
      <c r="F55" s="14">
        <v>14345360.9</v>
      </c>
      <c r="G55" s="14">
        <v>14345360.9</v>
      </c>
      <c r="H55" s="40">
        <f t="shared" si="5"/>
        <v>0.09371016931129715</v>
      </c>
      <c r="I55" s="14">
        <f t="shared" si="1"/>
        <v>4961343.159999998</v>
      </c>
      <c r="J55" s="14">
        <v>228348.76</v>
      </c>
      <c r="K55" s="14">
        <v>228348.76</v>
      </c>
      <c r="L55" s="40">
        <f t="shared" si="2"/>
        <v>0.004467342271296879</v>
      </c>
      <c r="M55" s="14">
        <f t="shared" si="3"/>
        <v>19078355.299999997</v>
      </c>
      <c r="N55" s="15"/>
    </row>
    <row r="56" spans="1:14" ht="15" customHeight="1">
      <c r="A56" s="20">
        <v>16</v>
      </c>
      <c r="B56" s="21">
        <v>0</v>
      </c>
      <c r="C56" s="22" t="s">
        <v>47</v>
      </c>
      <c r="D56" s="23">
        <f aca="true" t="shared" si="16" ref="D56:N56">SUM(D57)</f>
        <v>1750500</v>
      </c>
      <c r="E56" s="23">
        <f t="shared" si="16"/>
        <v>2569500</v>
      </c>
      <c r="F56" s="23">
        <f t="shared" si="16"/>
        <v>236005.63</v>
      </c>
      <c r="G56" s="23">
        <f t="shared" si="16"/>
        <v>236005.63</v>
      </c>
      <c r="H56" s="39">
        <f t="shared" si="5"/>
        <v>0.0015416919588073488</v>
      </c>
      <c r="I56" s="34">
        <f t="shared" si="1"/>
        <v>2333494.37</v>
      </c>
      <c r="J56" s="23">
        <f t="shared" si="16"/>
        <v>218595.59</v>
      </c>
      <c r="K56" s="23">
        <f t="shared" si="16"/>
        <v>218595.59</v>
      </c>
      <c r="L56" s="39">
        <f t="shared" si="2"/>
        <v>0.004276534365792402</v>
      </c>
      <c r="M56" s="34">
        <f t="shared" si="3"/>
        <v>2350904.41</v>
      </c>
      <c r="N56" s="24">
        <f t="shared" si="16"/>
        <v>0</v>
      </c>
    </row>
    <row r="57" spans="1:14" ht="15" customHeight="1">
      <c r="A57" s="10">
        <v>16</v>
      </c>
      <c r="B57" s="11">
        <v>482</v>
      </c>
      <c r="C57" s="12" t="s">
        <v>48</v>
      </c>
      <c r="D57" s="13">
        <v>1750500</v>
      </c>
      <c r="E57" s="13">
        <v>2569500</v>
      </c>
      <c r="F57" s="14">
        <v>236005.63</v>
      </c>
      <c r="G57" s="14">
        <v>236005.63</v>
      </c>
      <c r="H57" s="40">
        <f t="shared" si="5"/>
        <v>0.0015416919588073488</v>
      </c>
      <c r="I57" s="14">
        <f t="shared" si="1"/>
        <v>2333494.37</v>
      </c>
      <c r="J57" s="14">
        <v>218595.59</v>
      </c>
      <c r="K57" s="14">
        <v>218595.59</v>
      </c>
      <c r="L57" s="40">
        <f t="shared" si="2"/>
        <v>0.004276534365792402</v>
      </c>
      <c r="M57" s="14">
        <f t="shared" si="3"/>
        <v>2350904.41</v>
      </c>
      <c r="N57" s="15"/>
    </row>
    <row r="58" spans="1:14" ht="15" customHeight="1">
      <c r="A58" s="20">
        <v>18</v>
      </c>
      <c r="B58" s="21">
        <v>0</v>
      </c>
      <c r="C58" s="22" t="s">
        <v>67</v>
      </c>
      <c r="D58" s="23">
        <f aca="true" t="shared" si="17" ref="D58:N58">SUM(D59+D60)</f>
        <v>405200</v>
      </c>
      <c r="E58" s="23">
        <f t="shared" si="17"/>
        <v>549700</v>
      </c>
      <c r="F58" s="23">
        <f t="shared" si="17"/>
        <v>39325.27</v>
      </c>
      <c r="G58" s="23">
        <f t="shared" si="17"/>
        <v>39325.27</v>
      </c>
      <c r="H58" s="39">
        <f t="shared" si="5"/>
        <v>0.0002568898569789537</v>
      </c>
      <c r="I58" s="34">
        <f t="shared" si="1"/>
        <v>510374.73</v>
      </c>
      <c r="J58" s="23">
        <f t="shared" si="17"/>
        <v>39325.27</v>
      </c>
      <c r="K58" s="23">
        <f t="shared" si="17"/>
        <v>39325.27</v>
      </c>
      <c r="L58" s="39">
        <f t="shared" si="2"/>
        <v>0.0007693470330259862</v>
      </c>
      <c r="M58" s="34">
        <f t="shared" si="3"/>
        <v>510374.73</v>
      </c>
      <c r="N58" s="24">
        <f t="shared" si="17"/>
        <v>0</v>
      </c>
    </row>
    <row r="59" spans="1:14" ht="15" customHeight="1">
      <c r="A59" s="10">
        <v>18</v>
      </c>
      <c r="B59" s="11">
        <v>541</v>
      </c>
      <c r="C59" s="12" t="s">
        <v>68</v>
      </c>
      <c r="D59" s="13">
        <v>185900</v>
      </c>
      <c r="E59" s="13">
        <v>185900</v>
      </c>
      <c r="F59" s="14">
        <v>0</v>
      </c>
      <c r="G59" s="14">
        <v>0</v>
      </c>
      <c r="H59" s="40">
        <f t="shared" si="5"/>
        <v>0</v>
      </c>
      <c r="I59" s="14">
        <f t="shared" si="1"/>
        <v>185900</v>
      </c>
      <c r="J59" s="14">
        <v>0</v>
      </c>
      <c r="K59" s="14">
        <v>0</v>
      </c>
      <c r="L59" s="40">
        <f t="shared" si="2"/>
        <v>0</v>
      </c>
      <c r="M59" s="14">
        <f t="shared" si="3"/>
        <v>185900</v>
      </c>
      <c r="N59" s="15"/>
    </row>
    <row r="60" spans="1:14" ht="15" customHeight="1">
      <c r="A60" s="10">
        <v>18</v>
      </c>
      <c r="B60" s="11">
        <v>542</v>
      </c>
      <c r="C60" s="12" t="s">
        <v>87</v>
      </c>
      <c r="D60" s="13">
        <v>219300</v>
      </c>
      <c r="E60" s="13">
        <v>363800</v>
      </c>
      <c r="F60" s="14">
        <v>39325.27</v>
      </c>
      <c r="G60" s="14">
        <v>39325.27</v>
      </c>
      <c r="H60" s="40">
        <f t="shared" si="5"/>
        <v>0.0002568898569789537</v>
      </c>
      <c r="I60" s="14">
        <f t="shared" si="1"/>
        <v>324474.73</v>
      </c>
      <c r="J60" s="14">
        <v>39325.27</v>
      </c>
      <c r="K60" s="14">
        <v>39325.27</v>
      </c>
      <c r="L60" s="40">
        <f t="shared" si="2"/>
        <v>0.0007693470330259862</v>
      </c>
      <c r="M60" s="14">
        <f t="shared" si="3"/>
        <v>324474.73</v>
      </c>
      <c r="N60" s="15"/>
    </row>
    <row r="61" spans="1:14" ht="15" customHeight="1">
      <c r="A61" s="20">
        <v>20</v>
      </c>
      <c r="B61" s="21">
        <v>0</v>
      </c>
      <c r="C61" s="22" t="s">
        <v>50</v>
      </c>
      <c r="D61" s="23">
        <f aca="true" t="shared" si="18" ref="D61:K61">SUM(D62:D64)</f>
        <v>2509500</v>
      </c>
      <c r="E61" s="23">
        <f t="shared" si="18"/>
        <v>2509500</v>
      </c>
      <c r="F61" s="23">
        <f t="shared" si="18"/>
        <v>513128.57</v>
      </c>
      <c r="G61" s="23">
        <f t="shared" si="18"/>
        <v>513128.57</v>
      </c>
      <c r="H61" s="39">
        <f t="shared" si="5"/>
        <v>0.0033519801633686186</v>
      </c>
      <c r="I61" s="34">
        <f t="shared" si="1"/>
        <v>1996371.43</v>
      </c>
      <c r="J61" s="23">
        <f t="shared" si="18"/>
        <v>127745.56</v>
      </c>
      <c r="K61" s="23">
        <f t="shared" si="18"/>
        <v>127745.56</v>
      </c>
      <c r="L61" s="39">
        <f t="shared" si="2"/>
        <v>0.002499173370411522</v>
      </c>
      <c r="M61" s="34">
        <f t="shared" si="3"/>
        <v>2381754.44</v>
      </c>
      <c r="N61" s="24">
        <f>SUM(N62:N64)</f>
        <v>0</v>
      </c>
    </row>
    <row r="62" spans="1:14" ht="15" customHeight="1">
      <c r="A62" s="10">
        <v>20</v>
      </c>
      <c r="B62" s="11">
        <v>602</v>
      </c>
      <c r="C62" s="12" t="s">
        <v>69</v>
      </c>
      <c r="D62" s="13">
        <v>132000</v>
      </c>
      <c r="E62" s="13">
        <v>132000</v>
      </c>
      <c r="F62" s="14">
        <v>7266.25</v>
      </c>
      <c r="G62" s="14">
        <v>7266.25</v>
      </c>
      <c r="H62" s="40">
        <f t="shared" si="5"/>
        <v>4.74663218656432E-05</v>
      </c>
      <c r="I62" s="14">
        <f t="shared" si="1"/>
        <v>124733.75</v>
      </c>
      <c r="J62" s="14">
        <v>5600.25</v>
      </c>
      <c r="K62" s="14">
        <v>5600.25</v>
      </c>
      <c r="L62" s="40">
        <f t="shared" si="2"/>
        <v>0.00010956150388042548</v>
      </c>
      <c r="M62" s="14">
        <f t="shared" si="3"/>
        <v>126399.75</v>
      </c>
      <c r="N62" s="15"/>
    </row>
    <row r="63" spans="1:14" ht="15" customHeight="1">
      <c r="A63" s="10">
        <v>20</v>
      </c>
      <c r="B63" s="11">
        <v>605</v>
      </c>
      <c r="C63" s="12" t="s">
        <v>51</v>
      </c>
      <c r="D63" s="13">
        <v>1481500</v>
      </c>
      <c r="E63" s="13">
        <v>1481500</v>
      </c>
      <c r="F63" s="14">
        <v>136432.82</v>
      </c>
      <c r="G63" s="14">
        <v>136432.82</v>
      </c>
      <c r="H63" s="40">
        <f t="shared" si="5"/>
        <v>0.0008912388298169431</v>
      </c>
      <c r="I63" s="14">
        <f t="shared" si="1"/>
        <v>1345067.18</v>
      </c>
      <c r="J63" s="14">
        <v>113932.81</v>
      </c>
      <c r="K63" s="14">
        <v>113932.81</v>
      </c>
      <c r="L63" s="40">
        <f t="shared" si="2"/>
        <v>0.0022289451372568686</v>
      </c>
      <c r="M63" s="14">
        <f t="shared" si="3"/>
        <v>1367567.19</v>
      </c>
      <c r="N63" s="15"/>
    </row>
    <row r="64" spans="1:14" ht="15" customHeight="1">
      <c r="A64" s="10">
        <v>20</v>
      </c>
      <c r="B64" s="11">
        <v>606</v>
      </c>
      <c r="C64" s="12" t="s">
        <v>62</v>
      </c>
      <c r="D64" s="13">
        <v>896000</v>
      </c>
      <c r="E64" s="13">
        <v>896000</v>
      </c>
      <c r="F64" s="14">
        <v>369429.5</v>
      </c>
      <c r="G64" s="14">
        <v>369429.5</v>
      </c>
      <c r="H64" s="40">
        <f t="shared" si="5"/>
        <v>0.0024132750116860322</v>
      </c>
      <c r="I64" s="14">
        <f t="shared" si="1"/>
        <v>526570.5</v>
      </c>
      <c r="J64" s="14">
        <v>8212.5</v>
      </c>
      <c r="K64" s="14">
        <v>8212.5</v>
      </c>
      <c r="L64" s="40">
        <f t="shared" si="2"/>
        <v>0.0001606667292742278</v>
      </c>
      <c r="M64" s="14">
        <f t="shared" si="3"/>
        <v>887787.5</v>
      </c>
      <c r="N64" s="15"/>
    </row>
    <row r="65" spans="1:14" ht="15" customHeight="1">
      <c r="A65" s="20">
        <v>23</v>
      </c>
      <c r="B65" s="21">
        <v>0</v>
      </c>
      <c r="C65" s="22" t="s">
        <v>63</v>
      </c>
      <c r="D65" s="23">
        <f>SUM(D66:D69)</f>
        <v>15952000</v>
      </c>
      <c r="E65" s="23">
        <f aca="true" t="shared" si="19" ref="E65:K65">SUM(E66:E69)</f>
        <v>17739815</v>
      </c>
      <c r="F65" s="23">
        <f t="shared" si="19"/>
        <v>8904452.25</v>
      </c>
      <c r="G65" s="23">
        <f t="shared" si="19"/>
        <v>8904452.25</v>
      </c>
      <c r="H65" s="39">
        <f t="shared" si="5"/>
        <v>0.05816777519845185</v>
      </c>
      <c r="I65" s="34">
        <f t="shared" si="1"/>
        <v>8835362.75</v>
      </c>
      <c r="J65" s="23">
        <f t="shared" si="19"/>
        <v>686628.04</v>
      </c>
      <c r="K65" s="23">
        <f t="shared" si="19"/>
        <v>686628.04</v>
      </c>
      <c r="L65" s="39">
        <f t="shared" si="2"/>
        <v>0.013432971861768483</v>
      </c>
      <c r="M65" s="34">
        <f t="shared" si="3"/>
        <v>17053186.96</v>
      </c>
      <c r="N65" s="24">
        <f>SUM(N66:N69)</f>
        <v>0</v>
      </c>
    </row>
    <row r="66" spans="1:14" ht="15" customHeight="1">
      <c r="A66" s="10">
        <v>23</v>
      </c>
      <c r="B66" s="11">
        <v>572</v>
      </c>
      <c r="C66" s="12" t="s">
        <v>70</v>
      </c>
      <c r="D66" s="13">
        <v>3001000</v>
      </c>
      <c r="E66" s="13">
        <v>2846000</v>
      </c>
      <c r="F66" s="14">
        <v>0</v>
      </c>
      <c r="G66" s="14">
        <v>0</v>
      </c>
      <c r="H66" s="40">
        <f t="shared" si="5"/>
        <v>0</v>
      </c>
      <c r="I66" s="14">
        <f t="shared" si="1"/>
        <v>2846000</v>
      </c>
      <c r="J66" s="14">
        <v>0</v>
      </c>
      <c r="K66" s="14">
        <v>0</v>
      </c>
      <c r="L66" s="40">
        <f t="shared" si="2"/>
        <v>0</v>
      </c>
      <c r="M66" s="14">
        <f t="shared" si="3"/>
        <v>2846000</v>
      </c>
      <c r="N66" s="15"/>
    </row>
    <row r="67" spans="1:14" ht="15" customHeight="1">
      <c r="A67" s="10">
        <v>23</v>
      </c>
      <c r="B67" s="11">
        <v>691</v>
      </c>
      <c r="C67" s="12" t="s">
        <v>71</v>
      </c>
      <c r="D67" s="13">
        <v>3299200</v>
      </c>
      <c r="E67" s="13">
        <v>3299200</v>
      </c>
      <c r="F67" s="14">
        <v>480734.55</v>
      </c>
      <c r="G67" s="14">
        <v>480734.55</v>
      </c>
      <c r="H67" s="40">
        <f t="shared" si="5"/>
        <v>0.003140368261790489</v>
      </c>
      <c r="I67" s="14">
        <f t="shared" si="1"/>
        <v>2818465.45</v>
      </c>
      <c r="J67" s="14">
        <v>448457.43</v>
      </c>
      <c r="K67" s="14">
        <v>448457.43</v>
      </c>
      <c r="L67" s="40">
        <f t="shared" si="2"/>
        <v>0.008773478051363892</v>
      </c>
      <c r="M67" s="14">
        <f t="shared" si="3"/>
        <v>2850742.57</v>
      </c>
      <c r="N67" s="15"/>
    </row>
    <row r="68" spans="1:14" ht="15" customHeight="1">
      <c r="A68" s="10">
        <v>23</v>
      </c>
      <c r="B68" s="11">
        <v>692</v>
      </c>
      <c r="C68" s="12" t="s">
        <v>64</v>
      </c>
      <c r="D68" s="13">
        <v>11000</v>
      </c>
      <c r="E68" s="13">
        <v>166000</v>
      </c>
      <c r="F68" s="14">
        <v>142083.33</v>
      </c>
      <c r="G68" s="14">
        <v>142083.33</v>
      </c>
      <c r="H68" s="40">
        <f t="shared" si="5"/>
        <v>0.0009281504315874621</v>
      </c>
      <c r="I68" s="14">
        <f t="shared" si="1"/>
        <v>23916.670000000013</v>
      </c>
      <c r="J68" s="14">
        <v>12916.67</v>
      </c>
      <c r="K68" s="14">
        <v>12916.67</v>
      </c>
      <c r="L68" s="40">
        <f t="shared" si="2"/>
        <v>0.0002526976099865498</v>
      </c>
      <c r="M68" s="14">
        <f t="shared" si="3"/>
        <v>153083.33</v>
      </c>
      <c r="N68" s="15"/>
    </row>
    <row r="69" spans="1:14" ht="15" customHeight="1">
      <c r="A69" s="10">
        <v>23</v>
      </c>
      <c r="B69" s="11">
        <v>695</v>
      </c>
      <c r="C69" s="12" t="s">
        <v>52</v>
      </c>
      <c r="D69" s="13">
        <v>9640800</v>
      </c>
      <c r="E69" s="13">
        <v>11428615</v>
      </c>
      <c r="F69" s="14">
        <v>8281634.37</v>
      </c>
      <c r="G69" s="14">
        <v>8281634.37</v>
      </c>
      <c r="H69" s="40">
        <f t="shared" si="5"/>
        <v>0.0540992565050739</v>
      </c>
      <c r="I69" s="14">
        <f t="shared" si="1"/>
        <v>3146980.63</v>
      </c>
      <c r="J69" s="14">
        <v>225253.94</v>
      </c>
      <c r="K69" s="14">
        <v>225253.94</v>
      </c>
      <c r="L69" s="40">
        <f t="shared" si="2"/>
        <v>0.00440679620041804</v>
      </c>
      <c r="M69" s="14">
        <f t="shared" si="3"/>
        <v>11203361.06</v>
      </c>
      <c r="N69" s="15"/>
    </row>
    <row r="70" spans="1:14" ht="15" customHeight="1">
      <c r="A70" s="20">
        <v>24</v>
      </c>
      <c r="B70" s="21">
        <v>0</v>
      </c>
      <c r="C70" s="22" t="s">
        <v>72</v>
      </c>
      <c r="D70" s="23">
        <f aca="true" t="shared" si="20" ref="D70:K70">SUM(D71:D72)</f>
        <v>4323000</v>
      </c>
      <c r="E70" s="23">
        <f t="shared" si="20"/>
        <v>4323000</v>
      </c>
      <c r="F70" s="23">
        <f t="shared" si="20"/>
        <v>2028801.81</v>
      </c>
      <c r="G70" s="23">
        <f t="shared" si="20"/>
        <v>2028801.81</v>
      </c>
      <c r="H70" s="39">
        <f t="shared" si="5"/>
        <v>0.013253020432143058</v>
      </c>
      <c r="I70" s="34">
        <f t="shared" si="1"/>
        <v>2294198.19</v>
      </c>
      <c r="J70" s="23">
        <f t="shared" si="20"/>
        <v>273860.72</v>
      </c>
      <c r="K70" s="23">
        <f t="shared" si="20"/>
        <v>273860.72</v>
      </c>
      <c r="L70" s="39">
        <f t="shared" si="2"/>
        <v>0.00535772373322193</v>
      </c>
      <c r="M70" s="34">
        <f t="shared" si="3"/>
        <v>4049139.2800000003</v>
      </c>
      <c r="N70" s="24">
        <f>SUM(N71:N72)</f>
        <v>0</v>
      </c>
    </row>
    <row r="71" spans="1:14" ht="15" customHeight="1">
      <c r="A71" s="10">
        <v>24</v>
      </c>
      <c r="B71" s="11">
        <v>131</v>
      </c>
      <c r="C71" s="12" t="s">
        <v>20</v>
      </c>
      <c r="D71" s="13">
        <v>4313000</v>
      </c>
      <c r="E71" s="13">
        <v>4313000</v>
      </c>
      <c r="F71" s="14">
        <v>2028801.81</v>
      </c>
      <c r="G71" s="14">
        <v>2028801.81</v>
      </c>
      <c r="H71" s="40">
        <f t="shared" si="5"/>
        <v>0.013253020432143058</v>
      </c>
      <c r="I71" s="14">
        <f t="shared" si="1"/>
        <v>2284198.19</v>
      </c>
      <c r="J71" s="14">
        <v>273860.72</v>
      </c>
      <c r="K71" s="14">
        <v>273860.72</v>
      </c>
      <c r="L71" s="40">
        <f t="shared" si="2"/>
        <v>0.00535772373322193</v>
      </c>
      <c r="M71" s="14">
        <f t="shared" si="3"/>
        <v>4039139.2800000003</v>
      </c>
      <c r="N71" s="15"/>
    </row>
    <row r="72" spans="1:14" ht="15" customHeight="1">
      <c r="A72" s="10">
        <v>24</v>
      </c>
      <c r="B72" s="11">
        <v>722</v>
      </c>
      <c r="C72" s="12" t="s">
        <v>73</v>
      </c>
      <c r="D72" s="13">
        <v>10000</v>
      </c>
      <c r="E72" s="13">
        <v>10000</v>
      </c>
      <c r="F72" s="14">
        <v>0</v>
      </c>
      <c r="G72" s="14">
        <v>0</v>
      </c>
      <c r="H72" s="40">
        <f t="shared" si="5"/>
        <v>0</v>
      </c>
      <c r="I72" s="14">
        <f t="shared" si="1"/>
        <v>10000</v>
      </c>
      <c r="J72" s="14">
        <v>0</v>
      </c>
      <c r="K72" s="14">
        <v>0</v>
      </c>
      <c r="L72" s="40">
        <f t="shared" si="2"/>
        <v>0</v>
      </c>
      <c r="M72" s="14">
        <f t="shared" si="3"/>
        <v>10000</v>
      </c>
      <c r="N72" s="15"/>
    </row>
    <row r="73" spans="1:14" ht="15" customHeight="1">
      <c r="A73" s="20">
        <v>26</v>
      </c>
      <c r="B73" s="21">
        <v>0</v>
      </c>
      <c r="C73" s="22" t="s">
        <v>74</v>
      </c>
      <c r="D73" s="23">
        <f>SUM(D74:D74)</f>
        <v>9988500</v>
      </c>
      <c r="E73" s="23">
        <f aca="true" t="shared" si="21" ref="E73:N73">SUM(E74:E74)</f>
        <v>9988500</v>
      </c>
      <c r="F73" s="23">
        <f t="shared" si="21"/>
        <v>3663699.8</v>
      </c>
      <c r="G73" s="23">
        <f t="shared" si="21"/>
        <v>3663699.8</v>
      </c>
      <c r="H73" s="39">
        <f t="shared" si="5"/>
        <v>0.023932888893981433</v>
      </c>
      <c r="I73" s="34">
        <f t="shared" si="1"/>
        <v>6324800.2</v>
      </c>
      <c r="J73" s="23">
        <f t="shared" si="21"/>
        <v>836389.53</v>
      </c>
      <c r="K73" s="23">
        <f t="shared" si="21"/>
        <v>836389.53</v>
      </c>
      <c r="L73" s="39">
        <f t="shared" si="2"/>
        <v>0.01636285786110303</v>
      </c>
      <c r="M73" s="34">
        <f t="shared" si="3"/>
        <v>9152110.47</v>
      </c>
      <c r="N73" s="24">
        <f t="shared" si="21"/>
        <v>0</v>
      </c>
    </row>
    <row r="74" spans="1:14" ht="15" customHeight="1">
      <c r="A74" s="10">
        <v>26</v>
      </c>
      <c r="B74" s="11">
        <v>782</v>
      </c>
      <c r="C74" s="12" t="s">
        <v>75</v>
      </c>
      <c r="D74" s="13">
        <v>9988500</v>
      </c>
      <c r="E74" s="13">
        <v>9988500</v>
      </c>
      <c r="F74" s="14">
        <v>3663699.8</v>
      </c>
      <c r="G74" s="14">
        <v>3663699.8</v>
      </c>
      <c r="H74" s="40">
        <f t="shared" si="5"/>
        <v>0.023932888893981433</v>
      </c>
      <c r="I74" s="14">
        <f t="shared" si="1"/>
        <v>6324800.2</v>
      </c>
      <c r="J74" s="14">
        <v>836389.53</v>
      </c>
      <c r="K74" s="14">
        <v>836389.53</v>
      </c>
      <c r="L74" s="40">
        <f t="shared" si="2"/>
        <v>0.01636285786110303</v>
      </c>
      <c r="M74" s="14">
        <f t="shared" si="3"/>
        <v>9152110.47</v>
      </c>
      <c r="N74" s="15"/>
    </row>
    <row r="75" spans="1:14" ht="15" customHeight="1">
      <c r="A75" s="20">
        <v>27</v>
      </c>
      <c r="B75" s="21">
        <v>0</v>
      </c>
      <c r="C75" s="22" t="s">
        <v>53</v>
      </c>
      <c r="D75" s="23">
        <f>D76</f>
        <v>6896000</v>
      </c>
      <c r="E75" s="23">
        <f aca="true" t="shared" si="22" ref="E75:N75">E76</f>
        <v>7980796.52</v>
      </c>
      <c r="F75" s="23">
        <f t="shared" si="22"/>
        <v>4112586.41</v>
      </c>
      <c r="G75" s="23">
        <f t="shared" si="22"/>
        <v>4112586.41</v>
      </c>
      <c r="H75" s="39">
        <f t="shared" si="5"/>
        <v>0.026865212487504567</v>
      </c>
      <c r="I75" s="34">
        <f aca="true" t="shared" si="23" ref="I75:I81">E75-G75</f>
        <v>3868210.1099999994</v>
      </c>
      <c r="J75" s="23">
        <f t="shared" si="22"/>
        <v>1877752.1</v>
      </c>
      <c r="K75" s="23">
        <f t="shared" si="22"/>
        <v>1877752.1</v>
      </c>
      <c r="L75" s="39">
        <f aca="true" t="shared" si="24" ref="L75:L81">K75/K$82</f>
        <v>0.03673574286694828</v>
      </c>
      <c r="M75" s="34">
        <f aca="true" t="shared" si="25" ref="M75:M81">E75-K75</f>
        <v>6103044.42</v>
      </c>
      <c r="N75" s="24">
        <f t="shared" si="22"/>
        <v>0</v>
      </c>
    </row>
    <row r="76" spans="1:14" ht="15" customHeight="1">
      <c r="A76" s="10">
        <v>27</v>
      </c>
      <c r="B76" s="11">
        <v>812</v>
      </c>
      <c r="C76" s="12" t="s">
        <v>54</v>
      </c>
      <c r="D76" s="13">
        <v>6896000</v>
      </c>
      <c r="E76" s="13">
        <v>7980796.52</v>
      </c>
      <c r="F76" s="14">
        <v>4112586.41</v>
      </c>
      <c r="G76" s="14">
        <v>4112586.41</v>
      </c>
      <c r="H76" s="40">
        <f aca="true" t="shared" si="26" ref="H76:H81">G76/G$82</f>
        <v>0.026865212487504567</v>
      </c>
      <c r="I76" s="14">
        <f t="shared" si="23"/>
        <v>3868210.1099999994</v>
      </c>
      <c r="J76" s="14">
        <v>1877752.1</v>
      </c>
      <c r="K76" s="14">
        <v>1877752.1</v>
      </c>
      <c r="L76" s="40">
        <f t="shared" si="24"/>
        <v>0.03673574286694828</v>
      </c>
      <c r="M76" s="14">
        <f t="shared" si="25"/>
        <v>6103044.42</v>
      </c>
      <c r="N76" s="15"/>
    </row>
    <row r="77" spans="1:14" ht="15" customHeight="1">
      <c r="A77" s="20">
        <v>28</v>
      </c>
      <c r="B77" s="21">
        <v>0</v>
      </c>
      <c r="C77" s="22" t="s">
        <v>55</v>
      </c>
      <c r="D77" s="23">
        <f>D78+D79</f>
        <v>7900000</v>
      </c>
      <c r="E77" s="23">
        <f aca="true" t="shared" si="27" ref="E77:K77">E78+E79</f>
        <v>7900000</v>
      </c>
      <c r="F77" s="23">
        <f t="shared" si="27"/>
        <v>999676.41</v>
      </c>
      <c r="G77" s="23">
        <f t="shared" si="27"/>
        <v>999676.41</v>
      </c>
      <c r="H77" s="39">
        <f t="shared" si="26"/>
        <v>0.0065303233770584125</v>
      </c>
      <c r="I77" s="34">
        <f t="shared" si="23"/>
        <v>6900323.59</v>
      </c>
      <c r="J77" s="23">
        <f t="shared" si="27"/>
        <v>996743.21</v>
      </c>
      <c r="K77" s="32">
        <f t="shared" si="27"/>
        <v>996743.21</v>
      </c>
      <c r="L77" s="39">
        <f t="shared" si="24"/>
        <v>0.01949996608547882</v>
      </c>
      <c r="M77" s="33">
        <f t="shared" si="25"/>
        <v>6903256.79</v>
      </c>
      <c r="N77" s="24">
        <f>N78+N79</f>
        <v>0</v>
      </c>
    </row>
    <row r="78" spans="1:14" ht="15" customHeight="1">
      <c r="A78" s="10">
        <v>28</v>
      </c>
      <c r="B78" s="11">
        <v>843</v>
      </c>
      <c r="C78" s="12" t="s">
        <v>56</v>
      </c>
      <c r="D78" s="13">
        <v>7900000</v>
      </c>
      <c r="E78" s="13">
        <v>7900000</v>
      </c>
      <c r="F78" s="14">
        <v>999676.41</v>
      </c>
      <c r="G78" s="14">
        <v>999676.41</v>
      </c>
      <c r="H78" s="40">
        <f t="shared" si="26"/>
        <v>0.0065303233770584125</v>
      </c>
      <c r="I78" s="14">
        <f t="shared" si="23"/>
        <v>6900323.59</v>
      </c>
      <c r="J78" s="14">
        <v>996743.21</v>
      </c>
      <c r="K78" s="14">
        <v>996743.21</v>
      </c>
      <c r="L78" s="40">
        <f t="shared" si="24"/>
        <v>0.01949996608547882</v>
      </c>
      <c r="M78" s="14">
        <f t="shared" si="25"/>
        <v>6903256.79</v>
      </c>
      <c r="N78" s="15"/>
    </row>
    <row r="79" spans="1:14" ht="15" customHeight="1">
      <c r="A79" s="10">
        <v>28</v>
      </c>
      <c r="B79" s="11">
        <v>846</v>
      </c>
      <c r="C79" s="12" t="s">
        <v>57</v>
      </c>
      <c r="D79" s="13">
        <v>0</v>
      </c>
      <c r="E79" s="13">
        <v>0</v>
      </c>
      <c r="F79" s="14">
        <v>0</v>
      </c>
      <c r="G79" s="14">
        <v>0</v>
      </c>
      <c r="H79" s="40">
        <f t="shared" si="26"/>
        <v>0</v>
      </c>
      <c r="I79" s="14">
        <f t="shared" si="23"/>
        <v>0</v>
      </c>
      <c r="J79" s="14">
        <v>0</v>
      </c>
      <c r="K79" s="14">
        <v>0</v>
      </c>
      <c r="L79" s="40">
        <f t="shared" si="24"/>
        <v>0</v>
      </c>
      <c r="M79" s="14">
        <f t="shared" si="25"/>
        <v>0</v>
      </c>
      <c r="N79" s="15"/>
    </row>
    <row r="80" spans="1:14" ht="15" customHeight="1">
      <c r="A80" s="20">
        <v>99</v>
      </c>
      <c r="B80" s="21">
        <v>0</v>
      </c>
      <c r="C80" s="22" t="s">
        <v>86</v>
      </c>
      <c r="D80" s="23">
        <f aca="true" t="shared" si="28" ref="D80:N80">SUM(D81)</f>
        <v>4343200</v>
      </c>
      <c r="E80" s="23">
        <f t="shared" si="28"/>
        <v>4329500</v>
      </c>
      <c r="F80" s="23">
        <f t="shared" si="28"/>
        <v>0</v>
      </c>
      <c r="G80" s="23">
        <f t="shared" si="28"/>
        <v>0</v>
      </c>
      <c r="H80" s="39">
        <f t="shared" si="26"/>
        <v>0</v>
      </c>
      <c r="I80" s="34">
        <f t="shared" si="23"/>
        <v>4329500</v>
      </c>
      <c r="J80" s="23">
        <f t="shared" si="28"/>
        <v>0</v>
      </c>
      <c r="K80" s="23">
        <f t="shared" si="28"/>
        <v>0</v>
      </c>
      <c r="L80" s="39">
        <f t="shared" si="24"/>
        <v>0</v>
      </c>
      <c r="M80" s="34">
        <f t="shared" si="25"/>
        <v>4329500</v>
      </c>
      <c r="N80" s="24">
        <f t="shared" si="28"/>
        <v>0</v>
      </c>
    </row>
    <row r="81" spans="1:14" ht="15" customHeight="1">
      <c r="A81" s="10">
        <v>99</v>
      </c>
      <c r="B81" s="11">
        <v>999</v>
      </c>
      <c r="C81" s="12" t="s">
        <v>86</v>
      </c>
      <c r="D81" s="13">
        <v>4343200</v>
      </c>
      <c r="E81" s="13">
        <v>4329500</v>
      </c>
      <c r="F81" s="14">
        <v>0</v>
      </c>
      <c r="G81" s="14">
        <v>0</v>
      </c>
      <c r="H81" s="40">
        <f t="shared" si="26"/>
        <v>0</v>
      </c>
      <c r="I81" s="14">
        <f t="shared" si="23"/>
        <v>4329500</v>
      </c>
      <c r="J81" s="14">
        <v>0</v>
      </c>
      <c r="K81" s="14">
        <v>0</v>
      </c>
      <c r="L81" s="40">
        <f t="shared" si="24"/>
        <v>0</v>
      </c>
      <c r="M81" s="14">
        <f t="shared" si="25"/>
        <v>4329500</v>
      </c>
      <c r="N81" s="15"/>
    </row>
    <row r="82" spans="1:14" ht="15" customHeight="1" thickBot="1">
      <c r="A82" s="16"/>
      <c r="B82" s="17"/>
      <c r="C82" s="17" t="s">
        <v>58</v>
      </c>
      <c r="D82" s="18">
        <f aca="true" t="shared" si="29" ref="D82:N82">SUM(D9+D12+D14+D21+D24+D31+D33+D38+D40+D47+D49+D53+D56+D58+D61+D65+D70+D73+D75+D77+D80)</f>
        <v>476400000</v>
      </c>
      <c r="E82" s="18">
        <f t="shared" si="29"/>
        <v>483799540.904</v>
      </c>
      <c r="F82" s="18">
        <f t="shared" si="29"/>
        <v>153082221.54999998</v>
      </c>
      <c r="G82" s="18">
        <f t="shared" si="29"/>
        <v>153082221.54999998</v>
      </c>
      <c r="H82" s="41">
        <f t="shared" si="29"/>
        <v>1.0000000000000002</v>
      </c>
      <c r="I82" s="18">
        <f t="shared" si="29"/>
        <v>330717319.35400003</v>
      </c>
      <c r="J82" s="18">
        <f t="shared" si="29"/>
        <v>51115125.31</v>
      </c>
      <c r="K82" s="18">
        <f t="shared" si="29"/>
        <v>51115125.31</v>
      </c>
      <c r="L82" s="41">
        <f t="shared" si="29"/>
        <v>1</v>
      </c>
      <c r="M82" s="18">
        <f t="shared" si="29"/>
        <v>432684415.59400004</v>
      </c>
      <c r="N82" s="19">
        <f t="shared" si="29"/>
        <v>0</v>
      </c>
    </row>
    <row r="83" ht="13.5" thickTop="1">
      <c r="E83" s="2"/>
    </row>
    <row r="85" spans="1:14" ht="12.75">
      <c r="A85" s="42" t="s">
        <v>101</v>
      </c>
      <c r="B85" s="42"/>
      <c r="C85" s="42"/>
      <c r="D85" s="42"/>
      <c r="E85" s="42" t="s">
        <v>78</v>
      </c>
      <c r="F85" s="42"/>
      <c r="G85" s="42"/>
      <c r="H85" s="46" t="s">
        <v>80</v>
      </c>
      <c r="I85" s="46"/>
      <c r="J85" s="46"/>
      <c r="K85" s="46"/>
      <c r="L85" s="42" t="s">
        <v>82</v>
      </c>
      <c r="M85" s="42"/>
      <c r="N85" s="42"/>
    </row>
    <row r="86" spans="1:14" ht="12.75">
      <c r="A86" s="42" t="s">
        <v>77</v>
      </c>
      <c r="B86" s="42"/>
      <c r="C86" s="42"/>
      <c r="D86" s="42"/>
      <c r="E86" s="42" t="s">
        <v>79</v>
      </c>
      <c r="F86" s="42"/>
      <c r="G86" s="42"/>
      <c r="H86" s="46" t="s">
        <v>81</v>
      </c>
      <c r="I86" s="46"/>
      <c r="J86" s="46"/>
      <c r="K86" s="46"/>
      <c r="L86" s="42" t="s">
        <v>83</v>
      </c>
      <c r="M86" s="42"/>
      <c r="N86" s="42"/>
    </row>
    <row r="87" spans="1:14" ht="12.75">
      <c r="A87" s="9"/>
      <c r="B87" s="9"/>
      <c r="C87" s="9"/>
      <c r="D87" s="9"/>
      <c r="E87" s="9"/>
      <c r="F87" s="9"/>
      <c r="G87" s="9"/>
      <c r="H87" s="55" t="s">
        <v>84</v>
      </c>
      <c r="I87" s="55"/>
      <c r="J87" s="55"/>
      <c r="K87" s="55"/>
      <c r="L87" s="42" t="s">
        <v>76</v>
      </c>
      <c r="M87" s="42"/>
      <c r="N87" s="42"/>
    </row>
    <row r="88" spans="1:14" ht="12.75">
      <c r="A88" s="9"/>
      <c r="B88" s="9"/>
      <c r="C88" s="9"/>
      <c r="D88" s="9"/>
      <c r="E88" s="9"/>
      <c r="F88" s="9"/>
      <c r="G88" s="9"/>
      <c r="H88" s="30"/>
      <c r="I88" s="9"/>
      <c r="J88" s="9"/>
      <c r="K88" s="9"/>
      <c r="L88" s="9"/>
      <c r="M88" s="9"/>
      <c r="N88" s="9"/>
    </row>
    <row r="89" spans="4:14" ht="12.75">
      <c r="D89" s="25"/>
      <c r="E89" s="25"/>
      <c r="F89" s="25"/>
      <c r="G89" s="25"/>
      <c r="H89" s="31"/>
      <c r="I89" s="25"/>
      <c r="J89" s="25"/>
      <c r="K89" s="25"/>
      <c r="M89" s="25"/>
      <c r="N89" s="25"/>
    </row>
    <row r="90" spans="4:14" ht="12.75">
      <c r="D90" s="25"/>
      <c r="E90" s="25"/>
      <c r="F90" s="25"/>
      <c r="G90" s="25"/>
      <c r="H90" s="31"/>
      <c r="I90" s="25"/>
      <c r="J90" s="25"/>
      <c r="K90" s="25"/>
      <c r="M90" s="25"/>
      <c r="N90" s="25"/>
    </row>
    <row r="91" spans="4:14" ht="12.75">
      <c r="D91" s="56"/>
      <c r="E91" s="56"/>
      <c r="F91" s="56"/>
      <c r="G91" s="56"/>
      <c r="H91" s="57"/>
      <c r="I91" s="58"/>
      <c r="J91" s="58"/>
      <c r="K91" s="58"/>
      <c r="L91" s="58"/>
      <c r="M91" s="59"/>
      <c r="N91" s="25"/>
    </row>
    <row r="92" spans="4:13" ht="12.75">
      <c r="D92" s="60"/>
      <c r="E92" s="60"/>
      <c r="F92" s="61"/>
      <c r="G92" s="61"/>
      <c r="H92" s="62"/>
      <c r="I92" s="61"/>
      <c r="J92" s="61"/>
      <c r="K92" s="61"/>
      <c r="L92" s="62"/>
      <c r="M92" s="61"/>
    </row>
    <row r="93" spans="4:13" ht="12.75">
      <c r="D93" s="56"/>
      <c r="E93" s="56"/>
      <c r="F93" s="56"/>
      <c r="G93" s="56"/>
      <c r="H93" s="57"/>
      <c r="I93" s="58"/>
      <c r="J93" s="58"/>
      <c r="K93" s="58"/>
      <c r="L93" s="58"/>
      <c r="M93" s="58"/>
    </row>
    <row r="94" spans="4:13" ht="12.75">
      <c r="D94" s="63"/>
      <c r="E94" s="63"/>
      <c r="F94" s="63"/>
      <c r="G94" s="63"/>
      <c r="H94" s="63"/>
      <c r="I94" s="63"/>
      <c r="J94" s="63"/>
      <c r="K94" s="63"/>
      <c r="L94" s="63"/>
      <c r="M94" s="63"/>
    </row>
    <row r="95" spans="4:13" ht="12.75">
      <c r="D95" s="56"/>
      <c r="E95" s="56"/>
      <c r="F95" s="56"/>
      <c r="G95" s="56"/>
      <c r="H95" s="57"/>
      <c r="I95" s="56"/>
      <c r="J95" s="56"/>
      <c r="K95" s="56"/>
      <c r="L95" s="56"/>
      <c r="M95" s="56"/>
    </row>
  </sheetData>
  <sheetProtection/>
  <mergeCells count="21">
    <mergeCell ref="E86:G86"/>
    <mergeCell ref="A85:D85"/>
    <mergeCell ref="A86:D86"/>
    <mergeCell ref="I7:I8"/>
    <mergeCell ref="A1:N1"/>
    <mergeCell ref="A2:N2"/>
    <mergeCell ref="A3:N3"/>
    <mergeCell ref="A6:N6"/>
    <mergeCell ref="B7:B8"/>
    <mergeCell ref="D7:E7"/>
    <mergeCell ref="F7:H7"/>
    <mergeCell ref="L85:N85"/>
    <mergeCell ref="J7:L7"/>
    <mergeCell ref="A7:A8"/>
    <mergeCell ref="L86:N86"/>
    <mergeCell ref="L87:N87"/>
    <mergeCell ref="H85:K85"/>
    <mergeCell ref="H86:K86"/>
    <mergeCell ref="M7:M8"/>
    <mergeCell ref="H87:K87"/>
    <mergeCell ref="E85:G85"/>
  </mergeCells>
  <printOptions horizontalCentered="1"/>
  <pageMargins left="0" right="0" top="0.5905511811023623" bottom="0.3937007874015748" header="0.1968503937007874" footer="0.1968503937007874"/>
  <pageSetup fitToHeight="2" horizontalDpi="600" verticalDpi="600" orientation="landscape" paperSize="9" scale="71" r:id="rId1"/>
  <rowBreaks count="1" manualBreakCount="1">
    <brk id="4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2016-02-01T17:28:44Z</cp:lastPrinted>
  <dcterms:created xsi:type="dcterms:W3CDTF">2011-01-25T11:25:48Z</dcterms:created>
  <dcterms:modified xsi:type="dcterms:W3CDTF">2016-03-31T14:26:02Z</dcterms:modified>
  <cp:category/>
  <cp:version/>
  <cp:contentType/>
  <cp:contentStatus/>
</cp:coreProperties>
</file>