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5ºBimestre 2015" sheetId="1" r:id="rId1"/>
  </sheets>
  <definedNames>
    <definedName name="_xlnm.Print_Area" localSheetId="0">'RREO por Funcão-5ºBimestre 2015'!$A$1:$N$87</definedName>
    <definedName name="_xlnm.Print_Titles" localSheetId="0">'RREO por Funcão-5ºBimestre 2015'!$7:$8</definedName>
  </definedNames>
  <calcPr fullCalcOnLoad="1"/>
</workbook>
</file>

<file path=xl/sharedStrings.xml><?xml version="1.0" encoding="utf-8"?>
<sst xmlns="http://schemas.openxmlformats.org/spreadsheetml/2006/main" count="109" uniqueCount="103">
  <si>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</si>
  <si>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</si>
  <si>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</si>
  <si>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</si>
  <si>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</si>
  <si>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</si>
  <si>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</si>
  <si>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</si>
  <si>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</si>
  <si>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</si>
  <si>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</si>
  <si>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</si>
  <si>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</si>
  <si>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</si>
  <si>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</si>
  <si>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</si>
  <si>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</si>
  <si>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</si>
  <si>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</si>
  <si>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</si>
  <si>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</si>
  <si>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</si>
  <si>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</si>
  <si>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</si>
  <si>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</si>
  <si>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</si>
  <si>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</si>
  <si>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</si>
  <si>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</si>
  <si>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</si>
  <si>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</si>
  <si>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</si>
  <si>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</si>
  <si>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</si>
  <si>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</si>
  <si>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</si>
  <si>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</si>
  <si>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</si>
  <si>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</si>
  <si>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</si>
  <si>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</si>
  <si>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</si>
  <si>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</si>
  <si>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</si>
  <si>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</si>
  <si>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</si>
  <si>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</si>
  <si>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</si>
  <si>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</si>
  <si>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</si>
  <si>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</si>
  <si>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</si>
  <si>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</si>
  <si>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</si>
  <si>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</si>
  <si>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</si>
  <si>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</si>
  <si>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</si>
  <si>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</si>
  <si>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</si>
  <si>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</si>
  <si>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</si>
  <si>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</si>
  <si>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</si>
  <si>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</si>
  <si>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</si>
  <si>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</si>
  <si>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</si>
  <si>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</si>
  <si>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</si>
  <si>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</si>
  <si>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</si>
  <si>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</si>
  <si>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</si>
  <si>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</si>
  <si>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</si>
  <si>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</si>
  <si>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Saulo Pedroso de Souza</t>
  </si>
  <si>
    <t>CRC 1SP 173.493/O-7</t>
  </si>
  <si>
    <t>Prefeito Muncipal</t>
  </si>
  <si>
    <t>Marcia Helena Ruttul Aguirra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</si>
  <si>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</si>
  <si>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</si>
  <si>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</si>
  <si>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</si>
  <si>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</si>
  <si>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</si>
  <si>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</si>
  <si>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</si>
  <si>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</si>
  <si>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</si>
  <si>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</si>
  <si>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</si>
  <si>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</si>
  <si>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</si>
  <si>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</si>
  <si>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</si>
  <si>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</si>
  <si>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</si>
  <si>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</si>
  <si>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</si>
  <si>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</si>
  <si>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5º BIMESTRE DE 2015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</si>
</sst>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0" fontId="29" fillId="0" borderId="0" xfId="49" applyFont="1" applyBorder="1" applyAlignment="1" applyProtection="1">
      <alignment/>
      <protection hidden="1"/>
    </xf>
    <xf numFmtId="0" fontId="30" fillId="0" borderId="0" xfId="49" applyFont="1" applyBorder="1" applyAlignment="1" applyProtection="1">
      <alignment/>
      <protection hidden="1"/>
    </xf>
    <xf numFmtId="39" fontId="30" fillId="0" borderId="0" xfId="49" applyNumberFormat="1" applyFont="1" applyBorder="1" applyAlignment="1" applyProtection="1">
      <alignment/>
      <protection hidden="1"/>
    </xf>
    <xf numFmtId="39" fontId="29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left" vertical="center"/>
      <protection hidden="1"/>
    </xf>
    <xf numFmtId="43" fontId="21" fillId="0" borderId="11" xfId="53" applyFont="1" applyBorder="1" applyAlignment="1" applyProtection="1">
      <alignment horizontal="right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2" xfId="53" applyFont="1" applyBorder="1" applyAlignment="1" applyProtection="1">
      <alignment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horizontal="right" vertical="center"/>
      <protection hidden="1"/>
    </xf>
    <xf numFmtId="43" fontId="22" fillId="23" borderId="15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43" fontId="22" fillId="23" borderId="11" xfId="53" applyFont="1" applyFill="1" applyBorder="1" applyAlignment="1" applyProtection="1">
      <alignment horizontal="right" vertical="center"/>
      <protection hidden="1"/>
    </xf>
    <xf numFmtId="43" fontId="22" fillId="23" borderId="12" xfId="53" applyFont="1" applyFill="1" applyBorder="1" applyAlignment="1" applyProtection="1">
      <alignment horizontal="right" vertical="center"/>
      <protection hidden="1"/>
    </xf>
    <xf numFmtId="43" fontId="23" fillId="0" borderId="0" xfId="0" applyNumberFormat="1" applyFont="1" applyAlignment="1">
      <alignment vertical="center"/>
    </xf>
    <xf numFmtId="39" fontId="32" fillId="24" borderId="16" xfId="49" applyNumberFormat="1" applyFont="1" applyFill="1" applyBorder="1" applyAlignment="1" applyProtection="1">
      <alignment horizontal="center" vertical="center" wrapText="1"/>
      <protection hidden="1"/>
    </xf>
    <xf numFmtId="39" fontId="32" fillId="24" borderId="12" xfId="49" applyNumberFormat="1" applyFont="1" applyFill="1" applyBorder="1" applyAlignment="1" applyProtection="1">
      <alignment horizontal="center" vertical="center"/>
      <protection hidden="1"/>
    </xf>
    <xf numFmtId="2" fontId="31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3" fontId="22" fillId="25" borderId="11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3" fontId="22" fillId="25" borderId="11" xfId="53" applyFont="1" applyFill="1" applyBorder="1" applyAlignment="1" applyProtection="1">
      <alignment vertical="center"/>
      <protection hidden="1"/>
    </xf>
    <xf numFmtId="0" fontId="32" fillId="24" borderId="17" xfId="49" applyFont="1" applyFill="1" applyBorder="1" applyAlignment="1" applyProtection="1">
      <alignment horizontal="center" vertical="center"/>
      <protection hidden="1"/>
    </xf>
    <xf numFmtId="0" fontId="32" fillId="24" borderId="11" xfId="49" applyFont="1" applyFill="1" applyBorder="1" applyAlignment="1" applyProtection="1">
      <alignment horizontal="center" vertical="center"/>
      <protection hidden="1"/>
    </xf>
    <xf numFmtId="39" fontId="32" fillId="24" borderId="11" xfId="49" applyNumberFormat="1" applyFont="1" applyFill="1" applyBorder="1" applyAlignment="1" applyProtection="1">
      <alignment horizontal="center" vertical="center"/>
      <protection hidden="1"/>
    </xf>
    <xf numFmtId="2" fontId="32" fillId="24" borderId="11" xfId="49" applyNumberFormat="1" applyFont="1" applyFill="1" applyBorder="1" applyAlignment="1" applyProtection="1">
      <alignment horizontal="center" vertical="center"/>
      <protection hidden="1"/>
    </xf>
    <xf numFmtId="10" fontId="22" fillId="25" borderId="11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1" xfId="53" applyNumberFormat="1" applyFont="1" applyBorder="1" applyAlignment="1" applyProtection="1">
      <alignment horizontal="right" vertical="center" indent="1"/>
      <protection hidden="1"/>
    </xf>
    <xf numFmtId="10" fontId="22" fillId="23" borderId="14" xfId="53" applyNumberFormat="1" applyFont="1" applyFill="1" applyBorder="1" applyAlignment="1" applyProtection="1">
      <alignment horizontal="right" vertical="center" indent="1"/>
      <protection hidden="1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32" fillId="24" borderId="17" xfId="49" applyNumberFormat="1" applyFont="1" applyFill="1" applyBorder="1" applyAlignment="1" applyProtection="1">
      <alignment horizontal="center" vertical="center" wrapText="1"/>
      <protection hidden="1"/>
    </xf>
    <xf numFmtId="39" fontId="32" fillId="24" borderId="11" xfId="49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49" applyFont="1" applyBorder="1" applyAlignment="1" applyProtection="1">
      <alignment horizontal="center"/>
      <protection hidden="1"/>
    </xf>
    <xf numFmtId="0" fontId="29" fillId="0" borderId="0" xfId="49" applyFont="1" applyBorder="1" applyAlignment="1" applyProtection="1">
      <alignment horizontal="center"/>
      <protection hidden="1"/>
    </xf>
    <xf numFmtId="0" fontId="30" fillId="0" borderId="0" xfId="49" applyFont="1" applyBorder="1" applyAlignment="1" applyProtection="1">
      <alignment horizontal="center"/>
      <protection hidden="1"/>
    </xf>
    <xf numFmtId="0" fontId="20" fillId="0" borderId="18" xfId="49" applyFont="1" applyBorder="1" applyAlignment="1" applyProtection="1">
      <alignment horizontal="right"/>
      <protection hidden="1"/>
    </xf>
    <xf numFmtId="0" fontId="32" fillId="24" borderId="17" xfId="49" applyFont="1" applyFill="1" applyBorder="1" applyAlignment="1" applyProtection="1">
      <alignment horizontal="center" vertical="center" wrapText="1"/>
      <protection hidden="1"/>
    </xf>
    <xf numFmtId="0" fontId="32" fillId="24" borderId="11" xfId="49" applyFont="1" applyFill="1" applyBorder="1" applyAlignment="1" applyProtection="1">
      <alignment horizontal="center" vertical="center" wrapText="1"/>
      <protection hidden="1"/>
    </xf>
    <xf numFmtId="39" fontId="32" fillId="24" borderId="17" xfId="49" applyNumberFormat="1" applyFont="1" applyFill="1" applyBorder="1" applyAlignment="1" applyProtection="1">
      <alignment horizontal="center" vertical="center"/>
      <protection hidden="1"/>
    </xf>
    <xf numFmtId="0" fontId="32" fillId="24" borderId="19" xfId="49" applyFont="1" applyFill="1" applyBorder="1" applyAlignment="1" applyProtection="1">
      <alignment horizontal="center" vertical="center" wrapText="1"/>
      <protection hidden="1"/>
    </xf>
    <xf numFmtId="0" fontId="32" fillId="24" borderId="10" xfId="49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showGridLines="0" tabSelected="1" zoomScalePageLayoutView="0" workbookViewId="0" topLeftCell="A46">
      <selection activeCell="C83" sqref="C83"/>
    </sheetView>
  </sheetViews>
  <sheetFormatPr defaultColWidth="9.140625" defaultRowHeight="12.75"/>
  <cols>
    <col min="1" max="2" width="9.140625" style="1" customWidth="1"/>
    <col min="3" max="3" width="29.7109375" style="1" bestFit="1" customWidth="1"/>
    <col min="4" max="7" width="14.7109375" style="1" customWidth="1"/>
    <col min="8" max="8" width="10.7109375" style="29" customWidth="1"/>
    <col min="9" max="11" width="14.7109375" style="1" customWidth="1"/>
    <col min="12" max="12" width="10.7109375" style="1" customWidth="1"/>
    <col min="13" max="13" width="14.7109375" style="1" customWidth="1"/>
    <col min="14" max="14" width="16.7109375" style="1" customWidth="1"/>
    <col min="15" max="16384" width="9.140625" style="1" customWidth="1"/>
  </cols>
  <sheetData>
    <row r="1" spans="1:14" ht="2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>
      <c r="A4" s="3" t="s">
        <v>61</v>
      </c>
      <c r="B4" s="4"/>
      <c r="C4" s="4"/>
      <c r="D4" s="5"/>
      <c r="E4" s="6"/>
      <c r="F4" s="7"/>
      <c r="G4" s="7"/>
      <c r="H4" s="28"/>
      <c r="I4" s="7"/>
      <c r="J4" s="7"/>
      <c r="K4" s="8"/>
      <c r="L4" s="8"/>
      <c r="M4" s="7"/>
      <c r="N4" s="7"/>
    </row>
    <row r="5" spans="1:14" ht="18">
      <c r="A5" s="3" t="s">
        <v>102</v>
      </c>
      <c r="B5" s="4"/>
      <c r="C5" s="4"/>
      <c r="D5" s="5"/>
      <c r="E5" s="6"/>
      <c r="F5" s="7"/>
      <c r="G5" s="7"/>
      <c r="H5" s="28"/>
      <c r="I5" s="7"/>
      <c r="J5" s="7"/>
      <c r="K5" s="8"/>
      <c r="L5" s="8"/>
      <c r="M5" s="7"/>
      <c r="N5" s="7"/>
    </row>
    <row r="6" spans="1:14" ht="13.5" thickBot="1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8" customHeight="1" thickTop="1">
      <c r="A7" s="53" t="s">
        <v>2</v>
      </c>
      <c r="B7" s="50" t="s">
        <v>1</v>
      </c>
      <c r="C7" s="35" t="s">
        <v>9</v>
      </c>
      <c r="D7" s="52" t="s">
        <v>10</v>
      </c>
      <c r="E7" s="52"/>
      <c r="F7" s="52" t="s">
        <v>90</v>
      </c>
      <c r="G7" s="52"/>
      <c r="H7" s="52"/>
      <c r="I7" s="44" t="s">
        <v>92</v>
      </c>
      <c r="J7" s="52" t="s">
        <v>101</v>
      </c>
      <c r="K7" s="52"/>
      <c r="L7" s="52"/>
      <c r="M7" s="44" t="s">
        <v>98</v>
      </c>
      <c r="N7" s="26" t="s">
        <v>99</v>
      </c>
    </row>
    <row r="8" spans="1:14" ht="18" customHeight="1">
      <c r="A8" s="54"/>
      <c r="B8" s="51"/>
      <c r="C8" s="36" t="s">
        <v>12</v>
      </c>
      <c r="D8" s="37" t="s">
        <v>8</v>
      </c>
      <c r="E8" s="37" t="s">
        <v>95</v>
      </c>
      <c r="F8" s="37" t="s">
        <v>93</v>
      </c>
      <c r="G8" s="37" t="s">
        <v>96</v>
      </c>
      <c r="H8" s="38" t="s">
        <v>91</v>
      </c>
      <c r="I8" s="45"/>
      <c r="J8" s="37" t="s">
        <v>93</v>
      </c>
      <c r="K8" s="37" t="s">
        <v>94</v>
      </c>
      <c r="L8" s="37" t="s">
        <v>97</v>
      </c>
      <c r="M8" s="45"/>
      <c r="N8" s="27" t="s">
        <v>100</v>
      </c>
    </row>
    <row r="9" spans="1:14" ht="15" customHeight="1">
      <c r="A9" s="20">
        <v>1</v>
      </c>
      <c r="B9" s="21">
        <v>0</v>
      </c>
      <c r="C9" s="22" t="s">
        <v>0</v>
      </c>
      <c r="D9" s="23">
        <f aca="true" t="shared" si="0" ref="D9:K9">SUM(D10:D11)</f>
        <v>11500000</v>
      </c>
      <c r="E9" s="23">
        <f t="shared" si="0"/>
        <v>11500000</v>
      </c>
      <c r="F9" s="23">
        <f t="shared" si="0"/>
        <v>1580852.41</v>
      </c>
      <c r="G9" s="32">
        <f t="shared" si="0"/>
        <v>9243682.12</v>
      </c>
      <c r="H9" s="39">
        <f>G9/G$82</f>
        <v>0.024604182054741405</v>
      </c>
      <c r="I9" s="34">
        <f>E9-G9</f>
        <v>2256317.880000001</v>
      </c>
      <c r="J9" s="23">
        <f t="shared" si="0"/>
        <v>1757715.53</v>
      </c>
      <c r="K9" s="23">
        <f t="shared" si="0"/>
        <v>8827916.23</v>
      </c>
      <c r="L9" s="39">
        <f>K9/K$82</f>
        <v>0.028137308734576344</v>
      </c>
      <c r="M9" s="34">
        <f>E9-K9</f>
        <v>2672083.7699999996</v>
      </c>
      <c r="N9" s="24">
        <f>SUM(N10:N11)</f>
        <v>0</v>
      </c>
    </row>
    <row r="10" spans="1:14" ht="15" customHeight="1">
      <c r="A10" s="10">
        <v>1</v>
      </c>
      <c r="B10" s="11">
        <v>31</v>
      </c>
      <c r="C10" s="12" t="s">
        <v>13</v>
      </c>
      <c r="D10" s="13">
        <v>10612632</v>
      </c>
      <c r="E10" s="13">
        <v>10612632</v>
      </c>
      <c r="F10" s="14">
        <v>1460044.41</v>
      </c>
      <c r="G10" s="14">
        <v>8624350.01</v>
      </c>
      <c r="H10" s="40">
        <f>G10/G$82</f>
        <v>0.022955687462546673</v>
      </c>
      <c r="I10" s="14">
        <f>E10-G10</f>
        <v>1988281.9900000002</v>
      </c>
      <c r="J10" s="14">
        <v>1636907.53</v>
      </c>
      <c r="K10" s="14">
        <v>8208584.12</v>
      </c>
      <c r="L10" s="40">
        <f>K10/K$82</f>
        <v>0.02616330509268784</v>
      </c>
      <c r="M10" s="14">
        <f>E10-K10</f>
        <v>2404047.88</v>
      </c>
      <c r="N10" s="15">
        <v>0</v>
      </c>
    </row>
    <row r="11" spans="1:14" ht="15" customHeight="1">
      <c r="A11" s="10">
        <v>1</v>
      </c>
      <c r="B11" s="11">
        <v>272</v>
      </c>
      <c r="C11" s="12" t="s">
        <v>28</v>
      </c>
      <c r="D11" s="13">
        <v>887368</v>
      </c>
      <c r="E11" s="13">
        <v>887368</v>
      </c>
      <c r="F11" s="14">
        <v>120808</v>
      </c>
      <c r="G11" s="14">
        <v>619332.11</v>
      </c>
      <c r="H11" s="40">
        <f>G11/G$82</f>
        <v>0.0016484945921947315</v>
      </c>
      <c r="I11" s="14">
        <f aca="true" t="shared" si="1" ref="I11:I74">E11-G11</f>
        <v>268035.89</v>
      </c>
      <c r="J11" s="14">
        <v>120808</v>
      </c>
      <c r="K11" s="14">
        <v>619332.11</v>
      </c>
      <c r="L11" s="40">
        <f aca="true" t="shared" si="2" ref="L11:L74">K11/K$82</f>
        <v>0.0019740036418885</v>
      </c>
      <c r="M11" s="14">
        <f aca="true" t="shared" si="3" ref="M11:M74">E11-K11</f>
        <v>268035.89</v>
      </c>
      <c r="N11" s="15">
        <v>0</v>
      </c>
    </row>
    <row r="12" spans="1:14" ht="15" customHeight="1">
      <c r="A12" s="20">
        <v>2</v>
      </c>
      <c r="B12" s="21">
        <v>0</v>
      </c>
      <c r="C12" s="22" t="s">
        <v>3</v>
      </c>
      <c r="D12" s="23">
        <f aca="true" t="shared" si="4" ref="D12:N12">SUM(D13:D13)</f>
        <v>5226800</v>
      </c>
      <c r="E12" s="23">
        <f t="shared" si="4"/>
        <v>5567800</v>
      </c>
      <c r="F12" s="23">
        <f t="shared" si="4"/>
        <v>826648.85</v>
      </c>
      <c r="G12" s="23">
        <f t="shared" si="4"/>
        <v>4175000.06</v>
      </c>
      <c r="H12" s="39">
        <f aca="true" t="shared" si="5" ref="H12:H75">G12/G$82</f>
        <v>0.0111127211236031</v>
      </c>
      <c r="I12" s="34">
        <f t="shared" si="1"/>
        <v>1392799.94</v>
      </c>
      <c r="J12" s="23">
        <f t="shared" si="4"/>
        <v>835849.46</v>
      </c>
      <c r="K12" s="23">
        <f t="shared" si="4"/>
        <v>4159081.62</v>
      </c>
      <c r="L12" s="39">
        <f t="shared" si="2"/>
        <v>0.013256283877791387</v>
      </c>
      <c r="M12" s="34">
        <f t="shared" si="3"/>
        <v>1408718.38</v>
      </c>
      <c r="N12" s="24">
        <f t="shared" si="4"/>
        <v>0</v>
      </c>
    </row>
    <row r="13" spans="1:14" ht="15" customHeight="1">
      <c r="A13" s="10">
        <v>2</v>
      </c>
      <c r="B13" s="11">
        <v>61</v>
      </c>
      <c r="C13" s="12" t="s">
        <v>4</v>
      </c>
      <c r="D13" s="13">
        <v>5226800</v>
      </c>
      <c r="E13" s="13">
        <v>5567800</v>
      </c>
      <c r="F13" s="14">
        <v>826648.85</v>
      </c>
      <c r="G13" s="14">
        <v>4175000.06</v>
      </c>
      <c r="H13" s="40">
        <f t="shared" si="5"/>
        <v>0.0111127211236031</v>
      </c>
      <c r="I13" s="14">
        <f t="shared" si="1"/>
        <v>1392799.94</v>
      </c>
      <c r="J13" s="14">
        <v>835849.46</v>
      </c>
      <c r="K13" s="14">
        <v>4159081.62</v>
      </c>
      <c r="L13" s="40">
        <f t="shared" si="2"/>
        <v>0.013256283877791387</v>
      </c>
      <c r="M13" s="14">
        <f t="shared" si="3"/>
        <v>1408718.38</v>
      </c>
      <c r="N13" s="15">
        <v>0</v>
      </c>
    </row>
    <row r="14" spans="1:14" ht="15" customHeight="1">
      <c r="A14" s="20">
        <v>4</v>
      </c>
      <c r="B14" s="21">
        <v>0</v>
      </c>
      <c r="C14" s="22" t="s">
        <v>14</v>
      </c>
      <c r="D14" s="23">
        <f aca="true" t="shared" si="6" ref="D14:K14">SUM(D15:D20)</f>
        <v>41681300</v>
      </c>
      <c r="E14" s="23">
        <f t="shared" si="6"/>
        <v>43698081.379999995</v>
      </c>
      <c r="F14" s="23">
        <f t="shared" si="6"/>
        <v>3747810.5799999996</v>
      </c>
      <c r="G14" s="23">
        <f t="shared" si="6"/>
        <v>35200974.550000004</v>
      </c>
      <c r="H14" s="39">
        <f t="shared" si="5"/>
        <v>0.09369547492969382</v>
      </c>
      <c r="I14" s="34">
        <f t="shared" si="1"/>
        <v>8497106.82999999</v>
      </c>
      <c r="J14" s="23">
        <f t="shared" si="6"/>
        <v>6026468.41</v>
      </c>
      <c r="K14" s="23">
        <f t="shared" si="6"/>
        <v>30122168.300000004</v>
      </c>
      <c r="L14" s="39">
        <f t="shared" si="2"/>
        <v>0.0960086986702148</v>
      </c>
      <c r="M14" s="34">
        <f t="shared" si="3"/>
        <v>13575913.07999999</v>
      </c>
      <c r="N14" s="24">
        <f>SUM(N15:N20)</f>
        <v>0</v>
      </c>
    </row>
    <row r="15" spans="1:14" ht="15" customHeight="1">
      <c r="A15" s="10">
        <v>4</v>
      </c>
      <c r="B15" s="11">
        <v>122</v>
      </c>
      <c r="C15" s="12" t="s">
        <v>15</v>
      </c>
      <c r="D15" s="13">
        <v>16038900</v>
      </c>
      <c r="E15" s="13">
        <v>16059807.88</v>
      </c>
      <c r="F15" s="14">
        <v>1601591.12</v>
      </c>
      <c r="G15" s="14">
        <v>12945931.38</v>
      </c>
      <c r="H15" s="40">
        <f t="shared" si="5"/>
        <v>0.03445856839370734</v>
      </c>
      <c r="I15" s="14">
        <f t="shared" si="1"/>
        <v>3113876.5</v>
      </c>
      <c r="J15" s="14">
        <v>2309613.87</v>
      </c>
      <c r="K15" s="14">
        <v>11741584.03</v>
      </c>
      <c r="L15" s="40">
        <f t="shared" si="2"/>
        <v>0.03742407225867855</v>
      </c>
      <c r="M15" s="14">
        <f t="shared" si="3"/>
        <v>4318223.8500000015</v>
      </c>
      <c r="N15" s="15">
        <v>0</v>
      </c>
    </row>
    <row r="16" spans="1:14" ht="15" customHeight="1">
      <c r="A16" s="10">
        <v>4</v>
      </c>
      <c r="B16" s="11">
        <v>123</v>
      </c>
      <c r="C16" s="12" t="s">
        <v>16</v>
      </c>
      <c r="D16" s="13">
        <v>9125900</v>
      </c>
      <c r="E16" s="13">
        <v>9241370.98</v>
      </c>
      <c r="F16" s="14">
        <v>1340847.09</v>
      </c>
      <c r="G16" s="14">
        <v>7122859.09</v>
      </c>
      <c r="H16" s="40">
        <f t="shared" si="5"/>
        <v>0.01895912467840572</v>
      </c>
      <c r="I16" s="14">
        <f t="shared" si="1"/>
        <v>2118511.8900000006</v>
      </c>
      <c r="J16" s="14">
        <v>1328345.88</v>
      </c>
      <c r="K16" s="14">
        <v>6499984.51</v>
      </c>
      <c r="L16" s="40">
        <f t="shared" si="2"/>
        <v>0.020717467878355017</v>
      </c>
      <c r="M16" s="14">
        <f t="shared" si="3"/>
        <v>2741386.4700000007</v>
      </c>
      <c r="N16" s="15">
        <v>0</v>
      </c>
    </row>
    <row r="17" spans="1:14" ht="15" customHeight="1">
      <c r="A17" s="10">
        <v>4</v>
      </c>
      <c r="B17" s="11">
        <v>126</v>
      </c>
      <c r="C17" s="12" t="s">
        <v>17</v>
      </c>
      <c r="D17" s="13">
        <v>1534000</v>
      </c>
      <c r="E17" s="13">
        <v>2223900</v>
      </c>
      <c r="F17" s="14">
        <v>128453.07</v>
      </c>
      <c r="G17" s="14">
        <v>1371924.38</v>
      </c>
      <c r="H17" s="40">
        <f t="shared" si="5"/>
        <v>0.0036516916930564277</v>
      </c>
      <c r="I17" s="14">
        <f t="shared" si="1"/>
        <v>851975.6200000001</v>
      </c>
      <c r="J17" s="14">
        <v>292447.14</v>
      </c>
      <c r="K17" s="14">
        <v>1279624.1</v>
      </c>
      <c r="L17" s="40">
        <f t="shared" si="2"/>
        <v>0.004078559133076911</v>
      </c>
      <c r="M17" s="14">
        <f t="shared" si="3"/>
        <v>944275.8999999999</v>
      </c>
      <c r="N17" s="15">
        <v>0</v>
      </c>
    </row>
    <row r="18" spans="1:14" ht="15" customHeight="1">
      <c r="A18" s="10">
        <v>4</v>
      </c>
      <c r="B18" s="11">
        <v>128</v>
      </c>
      <c r="C18" s="12" t="s">
        <v>18</v>
      </c>
      <c r="D18" s="13">
        <v>14223400</v>
      </c>
      <c r="E18" s="13">
        <v>14823878.8</v>
      </c>
      <c r="F18" s="14">
        <v>543337.88</v>
      </c>
      <c r="G18" s="14">
        <v>13157299.68</v>
      </c>
      <c r="H18" s="40">
        <f t="shared" si="5"/>
        <v>0.03502117364844117</v>
      </c>
      <c r="I18" s="14">
        <f t="shared" si="1"/>
        <v>1666579.120000001</v>
      </c>
      <c r="J18" s="14">
        <v>1961125.87</v>
      </c>
      <c r="K18" s="14">
        <v>9999072.56</v>
      </c>
      <c r="L18" s="40">
        <f t="shared" si="2"/>
        <v>0.031870147422111486</v>
      </c>
      <c r="M18" s="14">
        <f t="shared" si="3"/>
        <v>4824806.24</v>
      </c>
      <c r="N18" s="15">
        <v>0</v>
      </c>
    </row>
    <row r="19" spans="1:14" ht="15" customHeight="1">
      <c r="A19" s="10">
        <v>4</v>
      </c>
      <c r="B19" s="11">
        <v>129</v>
      </c>
      <c r="C19" s="12" t="s">
        <v>19</v>
      </c>
      <c r="D19" s="13">
        <v>550000</v>
      </c>
      <c r="E19" s="13">
        <v>550000</v>
      </c>
      <c r="F19" s="14">
        <v>0</v>
      </c>
      <c r="G19" s="14">
        <v>0</v>
      </c>
      <c r="H19" s="40">
        <f t="shared" si="5"/>
        <v>0</v>
      </c>
      <c r="I19" s="14">
        <f t="shared" si="1"/>
        <v>550000</v>
      </c>
      <c r="J19" s="14">
        <v>0</v>
      </c>
      <c r="K19" s="14">
        <v>0</v>
      </c>
      <c r="L19" s="40">
        <f t="shared" si="2"/>
        <v>0</v>
      </c>
      <c r="M19" s="14">
        <f t="shared" si="3"/>
        <v>550000</v>
      </c>
      <c r="N19" s="15">
        <v>0</v>
      </c>
    </row>
    <row r="20" spans="1:14" ht="15" customHeight="1">
      <c r="A20" s="10">
        <v>4</v>
      </c>
      <c r="B20" s="11">
        <v>131</v>
      </c>
      <c r="C20" s="12" t="s">
        <v>20</v>
      </c>
      <c r="D20" s="13">
        <v>209100</v>
      </c>
      <c r="E20" s="13">
        <v>799123.72</v>
      </c>
      <c r="F20" s="14">
        <v>133581.42</v>
      </c>
      <c r="G20" s="14">
        <v>602960.02</v>
      </c>
      <c r="H20" s="40">
        <f t="shared" si="5"/>
        <v>0.0016049165160831515</v>
      </c>
      <c r="I20" s="14">
        <f t="shared" si="1"/>
        <v>196163.69999999995</v>
      </c>
      <c r="J20" s="14">
        <v>134935.65</v>
      </c>
      <c r="K20" s="14">
        <v>601903.1</v>
      </c>
      <c r="L20" s="40">
        <f t="shared" si="2"/>
        <v>0.001918451977992838</v>
      </c>
      <c r="M20" s="14">
        <f t="shared" si="3"/>
        <v>197220.62</v>
      </c>
      <c r="N20" s="15">
        <v>0</v>
      </c>
    </row>
    <row r="21" spans="1:14" ht="15" customHeight="1">
      <c r="A21" s="20">
        <v>6</v>
      </c>
      <c r="B21" s="21">
        <v>0</v>
      </c>
      <c r="C21" s="22" t="s">
        <v>21</v>
      </c>
      <c r="D21" s="23">
        <f aca="true" t="shared" si="7" ref="D21:K21">SUM(D22:D23)</f>
        <v>9267700</v>
      </c>
      <c r="E21" s="23">
        <f t="shared" si="7"/>
        <v>9694828.93</v>
      </c>
      <c r="F21" s="23">
        <f t="shared" si="7"/>
        <v>1332342.56</v>
      </c>
      <c r="G21" s="23">
        <f t="shared" si="7"/>
        <v>7554986.609999999</v>
      </c>
      <c r="H21" s="39">
        <f t="shared" si="5"/>
        <v>0.020109331277347472</v>
      </c>
      <c r="I21" s="34">
        <f t="shared" si="1"/>
        <v>2139842.3200000003</v>
      </c>
      <c r="J21" s="23">
        <f t="shared" si="7"/>
        <v>1418725.65</v>
      </c>
      <c r="K21" s="23">
        <f t="shared" si="7"/>
        <v>7444299.92</v>
      </c>
      <c r="L21" s="39">
        <f t="shared" si="2"/>
        <v>0.02372729415465035</v>
      </c>
      <c r="M21" s="34">
        <f t="shared" si="3"/>
        <v>2250529.01</v>
      </c>
      <c r="N21" s="24">
        <f>SUM(N22:N23)</f>
        <v>0</v>
      </c>
    </row>
    <row r="22" spans="1:14" ht="15" customHeight="1">
      <c r="A22" s="10">
        <v>6</v>
      </c>
      <c r="B22" s="11">
        <v>181</v>
      </c>
      <c r="C22" s="12" t="s">
        <v>22</v>
      </c>
      <c r="D22" s="13">
        <v>8286500</v>
      </c>
      <c r="E22" s="13">
        <v>8469500</v>
      </c>
      <c r="F22" s="14">
        <v>1180794.48</v>
      </c>
      <c r="G22" s="14">
        <v>6722877.38</v>
      </c>
      <c r="H22" s="40">
        <f t="shared" si="5"/>
        <v>0.017894481532563015</v>
      </c>
      <c r="I22" s="14">
        <f t="shared" si="1"/>
        <v>1746622.62</v>
      </c>
      <c r="J22" s="14">
        <v>1262493.46</v>
      </c>
      <c r="K22" s="14">
        <v>6626008.57</v>
      </c>
      <c r="L22" s="40">
        <f t="shared" si="2"/>
        <v>0.021119145668653305</v>
      </c>
      <c r="M22" s="14">
        <f t="shared" si="3"/>
        <v>1843491.4299999997</v>
      </c>
      <c r="N22" s="15">
        <v>0</v>
      </c>
    </row>
    <row r="23" spans="1:14" ht="15" customHeight="1">
      <c r="A23" s="10">
        <v>6</v>
      </c>
      <c r="B23" s="11">
        <v>182</v>
      </c>
      <c r="C23" s="12" t="s">
        <v>23</v>
      </c>
      <c r="D23" s="13">
        <v>981200</v>
      </c>
      <c r="E23" s="13">
        <v>1225328.93</v>
      </c>
      <c r="F23" s="14">
        <v>151548.08</v>
      </c>
      <c r="G23" s="14">
        <v>832109.23</v>
      </c>
      <c r="H23" s="40">
        <f t="shared" si="5"/>
        <v>0.0022148497447844616</v>
      </c>
      <c r="I23" s="14">
        <f t="shared" si="1"/>
        <v>393219.69999999995</v>
      </c>
      <c r="J23" s="14">
        <v>156232.19</v>
      </c>
      <c r="K23" s="14">
        <v>818291.35</v>
      </c>
      <c r="L23" s="40">
        <f t="shared" si="2"/>
        <v>0.002608148485997048</v>
      </c>
      <c r="M23" s="14">
        <f t="shared" si="3"/>
        <v>407037.57999999996</v>
      </c>
      <c r="N23" s="15">
        <v>0</v>
      </c>
    </row>
    <row r="24" spans="1:14" ht="15" customHeight="1">
      <c r="A24" s="20">
        <v>8</v>
      </c>
      <c r="B24" s="21">
        <v>0</v>
      </c>
      <c r="C24" s="22" t="s">
        <v>24</v>
      </c>
      <c r="D24" s="23">
        <f aca="true" t="shared" si="8" ref="D24:K24">SUM(D25:D30)</f>
        <v>12947930</v>
      </c>
      <c r="E24" s="23">
        <f t="shared" si="8"/>
        <v>15066368.39</v>
      </c>
      <c r="F24" s="23">
        <f t="shared" si="8"/>
        <v>1896722.1199999999</v>
      </c>
      <c r="G24" s="23">
        <f t="shared" si="8"/>
        <v>12547258.159999998</v>
      </c>
      <c r="H24" s="39">
        <f t="shared" si="5"/>
        <v>0.033397408094392546</v>
      </c>
      <c r="I24" s="34">
        <f t="shared" si="1"/>
        <v>2519110.2300000023</v>
      </c>
      <c r="J24" s="23">
        <f t="shared" si="8"/>
        <v>2811792.25</v>
      </c>
      <c r="K24" s="23">
        <f t="shared" si="8"/>
        <v>11102051.18</v>
      </c>
      <c r="L24" s="39">
        <f t="shared" si="2"/>
        <v>0.03538568258918873</v>
      </c>
      <c r="M24" s="34">
        <f t="shared" si="3"/>
        <v>3964317.210000001</v>
      </c>
      <c r="N24" s="24">
        <f>SUM(N25:N30)</f>
        <v>0</v>
      </c>
    </row>
    <row r="25" spans="1:14" ht="15" customHeight="1">
      <c r="A25" s="10">
        <v>8</v>
      </c>
      <c r="B25" s="11">
        <v>241</v>
      </c>
      <c r="C25" s="12" t="s">
        <v>25</v>
      </c>
      <c r="D25" s="13">
        <v>218000</v>
      </c>
      <c r="E25" s="13">
        <v>455830</v>
      </c>
      <c r="F25" s="14">
        <v>50624.62</v>
      </c>
      <c r="G25" s="14">
        <v>369779.22</v>
      </c>
      <c r="H25" s="40">
        <f t="shared" si="5"/>
        <v>0.00098425228505589</v>
      </c>
      <c r="I25" s="14">
        <f t="shared" si="1"/>
        <v>86050.78000000003</v>
      </c>
      <c r="J25" s="14">
        <v>71161.3</v>
      </c>
      <c r="K25" s="14">
        <v>164498.34</v>
      </c>
      <c r="L25" s="40">
        <f t="shared" si="2"/>
        <v>0.0005243072610018762</v>
      </c>
      <c r="M25" s="14">
        <f t="shared" si="3"/>
        <v>291331.66000000003</v>
      </c>
      <c r="N25" s="15">
        <v>0</v>
      </c>
    </row>
    <row r="26" spans="1:14" ht="15" customHeight="1">
      <c r="A26" s="10">
        <v>8</v>
      </c>
      <c r="B26" s="11">
        <v>242</v>
      </c>
      <c r="C26" s="12" t="s">
        <v>66</v>
      </c>
      <c r="D26" s="13">
        <v>114100</v>
      </c>
      <c r="E26" s="13">
        <v>114100</v>
      </c>
      <c r="F26" s="14">
        <v>0</v>
      </c>
      <c r="G26" s="14">
        <v>106000</v>
      </c>
      <c r="H26" s="40">
        <f t="shared" si="5"/>
        <v>0.00028214333465229426</v>
      </c>
      <c r="I26" s="14">
        <f t="shared" si="1"/>
        <v>8100</v>
      </c>
      <c r="J26" s="14">
        <v>5660</v>
      </c>
      <c r="K26" s="14">
        <v>103170</v>
      </c>
      <c r="L26" s="40">
        <f t="shared" si="2"/>
        <v>0.0003288348084093953</v>
      </c>
      <c r="M26" s="14">
        <f t="shared" si="3"/>
        <v>10930</v>
      </c>
      <c r="N26" s="15">
        <v>0</v>
      </c>
    </row>
    <row r="27" spans="1:14" ht="15" customHeight="1">
      <c r="A27" s="10">
        <v>8</v>
      </c>
      <c r="B27" s="11">
        <v>243</v>
      </c>
      <c r="C27" s="12" t="s">
        <v>60</v>
      </c>
      <c r="D27" s="13">
        <v>709130</v>
      </c>
      <c r="E27" s="13">
        <v>785345.6</v>
      </c>
      <c r="F27" s="14">
        <v>91268.75</v>
      </c>
      <c r="G27" s="14">
        <v>681387.84</v>
      </c>
      <c r="H27" s="40">
        <f t="shared" si="5"/>
        <v>0.0018136701638596599</v>
      </c>
      <c r="I27" s="14">
        <f t="shared" si="1"/>
        <v>103957.76000000001</v>
      </c>
      <c r="J27" s="14">
        <v>198383.56</v>
      </c>
      <c r="K27" s="14">
        <v>600134.66</v>
      </c>
      <c r="L27" s="40">
        <f t="shared" si="2"/>
        <v>0.0019128154108843424</v>
      </c>
      <c r="M27" s="14">
        <f t="shared" si="3"/>
        <v>185210.93999999994</v>
      </c>
      <c r="N27" s="15">
        <v>0</v>
      </c>
    </row>
    <row r="28" spans="1:14" ht="15" customHeight="1">
      <c r="A28" s="10">
        <v>8</v>
      </c>
      <c r="B28" s="11">
        <v>244</v>
      </c>
      <c r="C28" s="12" t="s">
        <v>26</v>
      </c>
      <c r="D28" s="13">
        <v>10572400</v>
      </c>
      <c r="E28" s="13">
        <v>11424827.41</v>
      </c>
      <c r="F28" s="14">
        <v>1099551.3</v>
      </c>
      <c r="G28" s="14">
        <v>9161245.27</v>
      </c>
      <c r="H28" s="40">
        <f t="shared" si="5"/>
        <v>0.024384757453258094</v>
      </c>
      <c r="I28" s="14">
        <f t="shared" si="1"/>
        <v>2263582.1400000006</v>
      </c>
      <c r="J28" s="14">
        <v>1785501.96</v>
      </c>
      <c r="K28" s="14">
        <v>8396480.18</v>
      </c>
      <c r="L28" s="40">
        <f t="shared" si="2"/>
        <v>0.02676218814872138</v>
      </c>
      <c r="M28" s="14">
        <f t="shared" si="3"/>
        <v>3028347.2300000004</v>
      </c>
      <c r="N28" s="15">
        <v>0</v>
      </c>
    </row>
    <row r="29" spans="1:14" ht="15" customHeight="1">
      <c r="A29" s="10">
        <v>8</v>
      </c>
      <c r="B29" s="11">
        <v>306</v>
      </c>
      <c r="C29" s="12" t="s">
        <v>34</v>
      </c>
      <c r="D29" s="13">
        <v>872300</v>
      </c>
      <c r="E29" s="13">
        <v>1455715.38</v>
      </c>
      <c r="F29" s="14">
        <v>654238.26</v>
      </c>
      <c r="G29" s="14">
        <v>1453954.71</v>
      </c>
      <c r="H29" s="40">
        <f t="shared" si="5"/>
        <v>0.003870034248234052</v>
      </c>
      <c r="I29" s="14">
        <f t="shared" si="1"/>
        <v>1760.6699999999255</v>
      </c>
      <c r="J29" s="14">
        <v>624743.26</v>
      </c>
      <c r="K29" s="14">
        <v>1119127.57</v>
      </c>
      <c r="L29" s="40">
        <f t="shared" si="2"/>
        <v>0.003567006882491249</v>
      </c>
      <c r="M29" s="14">
        <f t="shared" si="3"/>
        <v>336587.8099999998</v>
      </c>
      <c r="N29" s="15">
        <v>0</v>
      </c>
    </row>
    <row r="30" spans="1:14" ht="15" customHeight="1">
      <c r="A30" s="10">
        <v>8</v>
      </c>
      <c r="B30" s="11">
        <v>333</v>
      </c>
      <c r="C30" s="12" t="s">
        <v>87</v>
      </c>
      <c r="D30" s="13">
        <v>462000</v>
      </c>
      <c r="E30" s="13">
        <v>830550</v>
      </c>
      <c r="F30" s="14">
        <v>1039.19</v>
      </c>
      <c r="G30" s="14">
        <v>774891.12</v>
      </c>
      <c r="H30" s="40">
        <f t="shared" si="5"/>
        <v>0.0020625506093325577</v>
      </c>
      <c r="I30" s="14">
        <f t="shared" si="1"/>
        <v>55658.880000000005</v>
      </c>
      <c r="J30" s="14">
        <v>126342.17</v>
      </c>
      <c r="K30" s="14">
        <v>718640.43</v>
      </c>
      <c r="L30" s="40">
        <f t="shared" si="2"/>
        <v>0.0022905300776804834</v>
      </c>
      <c r="M30" s="14">
        <f t="shared" si="3"/>
        <v>111909.56999999995</v>
      </c>
      <c r="N30" s="15">
        <v>0</v>
      </c>
    </row>
    <row r="31" spans="1:14" ht="15" customHeight="1">
      <c r="A31" s="20">
        <v>9</v>
      </c>
      <c r="B31" s="21">
        <v>0</v>
      </c>
      <c r="C31" s="22" t="s">
        <v>27</v>
      </c>
      <c r="D31" s="23">
        <f aca="true" t="shared" si="9" ref="D31:N31">SUM(D32)</f>
        <v>2664800</v>
      </c>
      <c r="E31" s="23">
        <f t="shared" si="9"/>
        <v>2534800</v>
      </c>
      <c r="F31" s="23">
        <f t="shared" si="9"/>
        <v>396933.12</v>
      </c>
      <c r="G31" s="23">
        <f t="shared" si="9"/>
        <v>1924426.71</v>
      </c>
      <c r="H31" s="39">
        <f t="shared" si="5"/>
        <v>0.00512230348352211</v>
      </c>
      <c r="I31" s="34">
        <f t="shared" si="1"/>
        <v>610373.29</v>
      </c>
      <c r="J31" s="23">
        <f t="shared" si="9"/>
        <v>396933.12</v>
      </c>
      <c r="K31" s="23">
        <f t="shared" si="9"/>
        <v>1924426.71</v>
      </c>
      <c r="L31" s="39">
        <f t="shared" si="2"/>
        <v>0.006133745163136308</v>
      </c>
      <c r="M31" s="34">
        <f t="shared" si="3"/>
        <v>610373.29</v>
      </c>
      <c r="N31" s="24">
        <f t="shared" si="9"/>
        <v>0</v>
      </c>
    </row>
    <row r="32" spans="1:14" ht="15" customHeight="1">
      <c r="A32" s="10">
        <v>9</v>
      </c>
      <c r="B32" s="11">
        <v>272</v>
      </c>
      <c r="C32" s="12" t="s">
        <v>28</v>
      </c>
      <c r="D32" s="13">
        <v>2664800</v>
      </c>
      <c r="E32" s="13">
        <v>2534800</v>
      </c>
      <c r="F32" s="14">
        <v>396933.12</v>
      </c>
      <c r="G32" s="14">
        <v>1924426.71</v>
      </c>
      <c r="H32" s="40">
        <f t="shared" si="5"/>
        <v>0.00512230348352211</v>
      </c>
      <c r="I32" s="14">
        <f t="shared" si="1"/>
        <v>610373.29</v>
      </c>
      <c r="J32" s="14">
        <v>396933.12</v>
      </c>
      <c r="K32" s="14">
        <v>1924426.71</v>
      </c>
      <c r="L32" s="40">
        <f t="shared" si="2"/>
        <v>0.006133745163136308</v>
      </c>
      <c r="M32" s="14">
        <f t="shared" si="3"/>
        <v>610373.29</v>
      </c>
      <c r="N32" s="15">
        <v>0</v>
      </c>
    </row>
    <row r="33" spans="1:14" ht="15" customHeight="1">
      <c r="A33" s="20">
        <v>10</v>
      </c>
      <c r="B33" s="21">
        <v>0</v>
      </c>
      <c r="C33" s="22" t="s">
        <v>29</v>
      </c>
      <c r="D33" s="23">
        <f aca="true" t="shared" si="10" ref="D33:K33">SUM(D34:D37)</f>
        <v>91373270</v>
      </c>
      <c r="E33" s="23">
        <f t="shared" si="10"/>
        <v>96365522.4</v>
      </c>
      <c r="F33" s="23">
        <f t="shared" si="10"/>
        <v>14682205.83</v>
      </c>
      <c r="G33" s="23">
        <f t="shared" si="10"/>
        <v>84879400.17999999</v>
      </c>
      <c r="H33" s="39">
        <f t="shared" si="5"/>
        <v>0.22592600952897873</v>
      </c>
      <c r="I33" s="34">
        <f t="shared" si="1"/>
        <v>11486122.220000014</v>
      </c>
      <c r="J33" s="23">
        <f t="shared" si="10"/>
        <v>16431186.559999999</v>
      </c>
      <c r="K33" s="23">
        <f t="shared" si="10"/>
        <v>73902799.28</v>
      </c>
      <c r="L33" s="39">
        <f t="shared" si="2"/>
        <v>0.2355511567525133</v>
      </c>
      <c r="M33" s="34">
        <f t="shared" si="3"/>
        <v>22462723.120000005</v>
      </c>
      <c r="N33" s="24">
        <f>SUM(N34:N37)</f>
        <v>0</v>
      </c>
    </row>
    <row r="34" spans="1:14" ht="15" customHeight="1">
      <c r="A34" s="10">
        <v>10</v>
      </c>
      <c r="B34" s="11">
        <v>301</v>
      </c>
      <c r="C34" s="12" t="s">
        <v>30</v>
      </c>
      <c r="D34" s="13">
        <v>50520500</v>
      </c>
      <c r="E34" s="13">
        <v>53694879.59</v>
      </c>
      <c r="F34" s="14">
        <v>7884771.87</v>
      </c>
      <c r="G34" s="14">
        <v>44036210.04</v>
      </c>
      <c r="H34" s="40">
        <f t="shared" si="5"/>
        <v>0.11721248251070228</v>
      </c>
      <c r="I34" s="14">
        <f t="shared" si="1"/>
        <v>9658669.550000004</v>
      </c>
      <c r="J34" s="14">
        <v>8630340.03</v>
      </c>
      <c r="K34" s="14">
        <v>40960439.93</v>
      </c>
      <c r="L34" s="40">
        <f t="shared" si="2"/>
        <v>0.13055363397059314</v>
      </c>
      <c r="M34" s="14">
        <f t="shared" si="3"/>
        <v>12734439.660000004</v>
      </c>
      <c r="N34" s="15">
        <v>0</v>
      </c>
    </row>
    <row r="35" spans="1:14" ht="15" customHeight="1">
      <c r="A35" s="10">
        <v>10</v>
      </c>
      <c r="B35" s="11">
        <v>302</v>
      </c>
      <c r="C35" s="12" t="s">
        <v>31</v>
      </c>
      <c r="D35" s="13">
        <v>37582270</v>
      </c>
      <c r="E35" s="13">
        <v>39337631.71</v>
      </c>
      <c r="F35" s="14">
        <v>6306749.11</v>
      </c>
      <c r="G35" s="14">
        <v>38348310.34</v>
      </c>
      <c r="H35" s="40">
        <f t="shared" si="5"/>
        <v>0.10207283167555338</v>
      </c>
      <c r="I35" s="14">
        <f t="shared" si="1"/>
        <v>989321.3699999973</v>
      </c>
      <c r="J35" s="14">
        <v>7348307.02</v>
      </c>
      <c r="K35" s="14">
        <v>30604088.49</v>
      </c>
      <c r="L35" s="40">
        <f t="shared" si="2"/>
        <v>0.09754472787780681</v>
      </c>
      <c r="M35" s="14">
        <f t="shared" si="3"/>
        <v>8733543.220000003</v>
      </c>
      <c r="N35" s="15">
        <v>0</v>
      </c>
    </row>
    <row r="36" spans="1:14" ht="15" customHeight="1">
      <c r="A36" s="10">
        <v>10</v>
      </c>
      <c r="B36" s="11">
        <v>304</v>
      </c>
      <c r="C36" s="12" t="s">
        <v>32</v>
      </c>
      <c r="D36" s="13">
        <v>1787300</v>
      </c>
      <c r="E36" s="13">
        <v>1893681.61</v>
      </c>
      <c r="F36" s="14">
        <v>290673.93</v>
      </c>
      <c r="G36" s="14">
        <v>1428235.13</v>
      </c>
      <c r="H36" s="40">
        <f t="shared" si="5"/>
        <v>0.0038015756815637076</v>
      </c>
      <c r="I36" s="14">
        <f t="shared" si="1"/>
        <v>465446.4800000002</v>
      </c>
      <c r="J36" s="14">
        <v>268810.47</v>
      </c>
      <c r="K36" s="14">
        <v>1385812.14</v>
      </c>
      <c r="L36" s="40">
        <f t="shared" si="2"/>
        <v>0.004417013371603316</v>
      </c>
      <c r="M36" s="14">
        <f t="shared" si="3"/>
        <v>507869.4700000002</v>
      </c>
      <c r="N36" s="15">
        <v>0</v>
      </c>
    </row>
    <row r="37" spans="1:14" ht="15" customHeight="1">
      <c r="A37" s="10">
        <v>10</v>
      </c>
      <c r="B37" s="11">
        <v>305</v>
      </c>
      <c r="C37" s="12" t="s">
        <v>33</v>
      </c>
      <c r="D37" s="13">
        <v>1483200</v>
      </c>
      <c r="E37" s="13">
        <v>1439329.49</v>
      </c>
      <c r="F37" s="14">
        <v>200010.92</v>
      </c>
      <c r="G37" s="14">
        <v>1066644.67</v>
      </c>
      <c r="H37" s="40">
        <f t="shared" si="5"/>
        <v>0.002839119661159396</v>
      </c>
      <c r="I37" s="14">
        <f t="shared" si="1"/>
        <v>372684.82000000007</v>
      </c>
      <c r="J37" s="14">
        <v>183729.04</v>
      </c>
      <c r="K37" s="14">
        <v>952458.72</v>
      </c>
      <c r="L37" s="40">
        <f t="shared" si="2"/>
        <v>0.0030357815325100113</v>
      </c>
      <c r="M37" s="14">
        <f t="shared" si="3"/>
        <v>486870.77</v>
      </c>
      <c r="N37" s="15">
        <v>0</v>
      </c>
    </row>
    <row r="38" spans="1:14" ht="15" customHeight="1">
      <c r="A38" s="20">
        <v>11</v>
      </c>
      <c r="B38" s="21">
        <v>0</v>
      </c>
      <c r="C38" s="22" t="s">
        <v>62</v>
      </c>
      <c r="D38" s="23">
        <f aca="true" t="shared" si="11" ref="D38:N38">SUM(D39)</f>
        <v>0</v>
      </c>
      <c r="E38" s="23">
        <f t="shared" si="11"/>
        <v>55000</v>
      </c>
      <c r="F38" s="23">
        <f t="shared" si="11"/>
        <v>16028.74</v>
      </c>
      <c r="G38" s="23">
        <f t="shared" si="11"/>
        <v>16028.74</v>
      </c>
      <c r="H38" s="39">
        <f t="shared" si="5"/>
        <v>4.266417126296807E-05</v>
      </c>
      <c r="I38" s="34">
        <f t="shared" si="1"/>
        <v>38971.26</v>
      </c>
      <c r="J38" s="23">
        <f t="shared" si="11"/>
        <v>16028.74</v>
      </c>
      <c r="K38" s="23">
        <f t="shared" si="11"/>
        <v>16028.74</v>
      </c>
      <c r="L38" s="39">
        <f t="shared" si="2"/>
        <v>5.108856883729777E-05</v>
      </c>
      <c r="M38" s="34">
        <f t="shared" si="3"/>
        <v>38971.26</v>
      </c>
      <c r="N38" s="24">
        <f t="shared" si="11"/>
        <v>0</v>
      </c>
    </row>
    <row r="39" spans="1:14" ht="15" customHeight="1">
      <c r="A39" s="10">
        <v>11</v>
      </c>
      <c r="B39" s="11">
        <v>331</v>
      </c>
      <c r="C39" s="12" t="s">
        <v>35</v>
      </c>
      <c r="D39" s="13">
        <v>0</v>
      </c>
      <c r="E39" s="13">
        <v>55000</v>
      </c>
      <c r="F39" s="14">
        <v>16028.74</v>
      </c>
      <c r="G39" s="14">
        <v>16028.74</v>
      </c>
      <c r="H39" s="40">
        <f t="shared" si="5"/>
        <v>4.266417126296807E-05</v>
      </c>
      <c r="I39" s="14">
        <f t="shared" si="1"/>
        <v>38971.26</v>
      </c>
      <c r="J39" s="14">
        <v>16028.74</v>
      </c>
      <c r="K39" s="14">
        <v>16028.74</v>
      </c>
      <c r="L39" s="40">
        <f t="shared" si="2"/>
        <v>5.108856883729777E-05</v>
      </c>
      <c r="M39" s="14">
        <f t="shared" si="3"/>
        <v>38971.26</v>
      </c>
      <c r="N39" s="15">
        <v>0</v>
      </c>
    </row>
    <row r="40" spans="1:14" ht="15" customHeight="1">
      <c r="A40" s="20">
        <v>12</v>
      </c>
      <c r="B40" s="21">
        <v>0</v>
      </c>
      <c r="C40" s="22" t="s">
        <v>36</v>
      </c>
      <c r="D40" s="23">
        <f aca="true" t="shared" si="12" ref="D40:K40">SUM(D41:D46)</f>
        <v>111734200</v>
      </c>
      <c r="E40" s="23">
        <f t="shared" si="12"/>
        <v>124049392.16999999</v>
      </c>
      <c r="F40" s="23">
        <f t="shared" si="12"/>
        <v>13700052.72</v>
      </c>
      <c r="G40" s="23">
        <f t="shared" si="12"/>
        <v>101557018.54</v>
      </c>
      <c r="H40" s="39">
        <f t="shared" si="5"/>
        <v>0.27031731951151394</v>
      </c>
      <c r="I40" s="34">
        <f t="shared" si="1"/>
        <v>22492373.62999998</v>
      </c>
      <c r="J40" s="23">
        <f t="shared" si="12"/>
        <v>18014680.009999998</v>
      </c>
      <c r="K40" s="23">
        <f t="shared" si="12"/>
        <v>90974577.75000001</v>
      </c>
      <c r="L40" s="39">
        <f t="shared" si="2"/>
        <v>0.28996421289664526</v>
      </c>
      <c r="M40" s="34">
        <f t="shared" si="3"/>
        <v>33074814.419999972</v>
      </c>
      <c r="N40" s="24">
        <f>SUM(N41:N46)</f>
        <v>0</v>
      </c>
    </row>
    <row r="41" spans="1:14" ht="15" customHeight="1">
      <c r="A41" s="10">
        <v>12</v>
      </c>
      <c r="B41" s="11">
        <v>361</v>
      </c>
      <c r="C41" s="12" t="s">
        <v>37</v>
      </c>
      <c r="D41" s="13">
        <v>66211900</v>
      </c>
      <c r="E41" s="13">
        <v>72470697.07</v>
      </c>
      <c r="F41" s="14">
        <v>8252540.22</v>
      </c>
      <c r="G41" s="14">
        <v>60904230.84</v>
      </c>
      <c r="H41" s="40">
        <f t="shared" si="5"/>
        <v>0.16211059229840286</v>
      </c>
      <c r="I41" s="14">
        <f t="shared" si="1"/>
        <v>11566466.22999999</v>
      </c>
      <c r="J41" s="14">
        <v>11529187.9</v>
      </c>
      <c r="K41" s="14">
        <v>55057514.23</v>
      </c>
      <c r="L41" s="40">
        <f t="shared" si="2"/>
        <v>0.17548538473703212</v>
      </c>
      <c r="M41" s="14">
        <f t="shared" si="3"/>
        <v>17413182.839999996</v>
      </c>
      <c r="N41" s="15">
        <v>0</v>
      </c>
    </row>
    <row r="42" spans="1:14" ht="15" customHeight="1">
      <c r="A42" s="10">
        <v>12</v>
      </c>
      <c r="B42" s="11">
        <v>362</v>
      </c>
      <c r="C42" s="12" t="s">
        <v>38</v>
      </c>
      <c r="D42" s="13">
        <v>459000</v>
      </c>
      <c r="E42" s="13">
        <v>485150</v>
      </c>
      <c r="F42" s="14">
        <v>1269</v>
      </c>
      <c r="G42" s="14">
        <v>398492.74</v>
      </c>
      <c r="H42" s="40">
        <f t="shared" si="5"/>
        <v>0.001060679910361601</v>
      </c>
      <c r="I42" s="14">
        <f t="shared" si="1"/>
        <v>86657.26000000001</v>
      </c>
      <c r="J42" s="14">
        <v>1269</v>
      </c>
      <c r="K42" s="14">
        <v>397318.74</v>
      </c>
      <c r="L42" s="40">
        <f t="shared" si="2"/>
        <v>0.0012663781307101127</v>
      </c>
      <c r="M42" s="14">
        <f t="shared" si="3"/>
        <v>87831.26000000001</v>
      </c>
      <c r="N42" s="15">
        <v>0</v>
      </c>
    </row>
    <row r="43" spans="1:14" ht="15" customHeight="1">
      <c r="A43" s="10">
        <v>12</v>
      </c>
      <c r="B43" s="11">
        <v>363</v>
      </c>
      <c r="C43" s="12" t="s">
        <v>67</v>
      </c>
      <c r="D43" s="13">
        <v>231000</v>
      </c>
      <c r="E43" s="13">
        <v>259850</v>
      </c>
      <c r="F43" s="14">
        <v>19493.3</v>
      </c>
      <c r="G43" s="14">
        <v>234675.35</v>
      </c>
      <c r="H43" s="40">
        <f t="shared" si="5"/>
        <v>0.0006246423189593801</v>
      </c>
      <c r="I43" s="14">
        <f t="shared" si="1"/>
        <v>25174.649999999994</v>
      </c>
      <c r="J43" s="14">
        <v>33061.1</v>
      </c>
      <c r="K43" s="14">
        <v>175248.38</v>
      </c>
      <c r="L43" s="40">
        <f t="shared" si="2"/>
        <v>0.0005585709747151004</v>
      </c>
      <c r="M43" s="14">
        <f t="shared" si="3"/>
        <v>84601.62</v>
      </c>
      <c r="N43" s="15">
        <v>0</v>
      </c>
    </row>
    <row r="44" spans="1:14" ht="15" customHeight="1">
      <c r="A44" s="10">
        <v>12</v>
      </c>
      <c r="B44" s="11">
        <v>365</v>
      </c>
      <c r="C44" s="12" t="s">
        <v>39</v>
      </c>
      <c r="D44" s="13">
        <v>41789800</v>
      </c>
      <c r="E44" s="13">
        <v>47049158.36</v>
      </c>
      <c r="F44" s="14">
        <v>5135789.57</v>
      </c>
      <c r="G44" s="14">
        <v>37324101.13</v>
      </c>
      <c r="H44" s="40">
        <f t="shared" si="5"/>
        <v>0.09934666373318553</v>
      </c>
      <c r="I44" s="14">
        <f t="shared" si="1"/>
        <v>9725057.229999997</v>
      </c>
      <c r="J44" s="14">
        <v>6017212.79</v>
      </c>
      <c r="K44" s="14">
        <v>32808739.89</v>
      </c>
      <c r="L44" s="40">
        <f t="shared" si="2"/>
        <v>0.10457163609461893</v>
      </c>
      <c r="M44" s="14">
        <f t="shared" si="3"/>
        <v>14240418.469999999</v>
      </c>
      <c r="N44" s="15">
        <v>0</v>
      </c>
    </row>
    <row r="45" spans="1:14" ht="15" customHeight="1">
      <c r="A45" s="10">
        <v>12</v>
      </c>
      <c r="B45" s="11">
        <v>366</v>
      </c>
      <c r="C45" s="12" t="s">
        <v>40</v>
      </c>
      <c r="D45" s="13">
        <v>929400</v>
      </c>
      <c r="E45" s="13">
        <v>1425336.74</v>
      </c>
      <c r="F45" s="14">
        <v>76528.39</v>
      </c>
      <c r="G45" s="14">
        <v>989761.47</v>
      </c>
      <c r="H45" s="40">
        <f t="shared" si="5"/>
        <v>0.002634477374114686</v>
      </c>
      <c r="I45" s="14">
        <f t="shared" si="1"/>
        <v>435575.27</v>
      </c>
      <c r="J45" s="14">
        <v>109601.39</v>
      </c>
      <c r="K45" s="14">
        <v>944849.08</v>
      </c>
      <c r="L45" s="40">
        <f t="shared" si="2"/>
        <v>0.003011527248207748</v>
      </c>
      <c r="M45" s="14">
        <f t="shared" si="3"/>
        <v>480487.66000000003</v>
      </c>
      <c r="N45" s="15">
        <v>0</v>
      </c>
    </row>
    <row r="46" spans="1:14" ht="15" customHeight="1">
      <c r="A46" s="10">
        <v>12</v>
      </c>
      <c r="B46" s="11">
        <v>367</v>
      </c>
      <c r="C46" s="12" t="s">
        <v>41</v>
      </c>
      <c r="D46" s="13">
        <v>2113100</v>
      </c>
      <c r="E46" s="13">
        <v>2359200</v>
      </c>
      <c r="F46" s="14">
        <v>214432.24</v>
      </c>
      <c r="G46" s="14">
        <v>1705757.01</v>
      </c>
      <c r="H46" s="40">
        <f t="shared" si="5"/>
        <v>0.0045402638764898764</v>
      </c>
      <c r="I46" s="14">
        <f t="shared" si="1"/>
        <v>653442.99</v>
      </c>
      <c r="J46" s="14">
        <v>324347.83</v>
      </c>
      <c r="K46" s="14">
        <v>1590907.43</v>
      </c>
      <c r="L46" s="40">
        <f t="shared" si="2"/>
        <v>0.005070715711361185</v>
      </c>
      <c r="M46" s="14">
        <f t="shared" si="3"/>
        <v>768292.5700000001</v>
      </c>
      <c r="N46" s="15">
        <v>0</v>
      </c>
    </row>
    <row r="47" spans="1:14" ht="15" customHeight="1">
      <c r="A47" s="20">
        <v>13</v>
      </c>
      <c r="B47" s="21">
        <v>0</v>
      </c>
      <c r="C47" s="22" t="s">
        <v>42</v>
      </c>
      <c r="D47" s="23">
        <f aca="true" t="shared" si="13" ref="D47:N47">SUM(D48:D48)</f>
        <v>6335060</v>
      </c>
      <c r="E47" s="23">
        <f t="shared" si="13"/>
        <v>8458057.29</v>
      </c>
      <c r="F47" s="23">
        <f t="shared" si="13"/>
        <v>835198.18</v>
      </c>
      <c r="G47" s="23">
        <f t="shared" si="13"/>
        <v>6908341.6</v>
      </c>
      <c r="H47" s="39">
        <f t="shared" si="5"/>
        <v>0.018388137131520436</v>
      </c>
      <c r="I47" s="34">
        <f t="shared" si="1"/>
        <v>1549715.6899999995</v>
      </c>
      <c r="J47" s="23">
        <f t="shared" si="13"/>
        <v>1075285.62</v>
      </c>
      <c r="K47" s="23">
        <f t="shared" si="13"/>
        <v>6487683.4</v>
      </c>
      <c r="L47" s="39">
        <f t="shared" si="2"/>
        <v>0.020678260423183235</v>
      </c>
      <c r="M47" s="34">
        <f t="shared" si="3"/>
        <v>1970373.8899999987</v>
      </c>
      <c r="N47" s="24">
        <f t="shared" si="13"/>
        <v>0</v>
      </c>
    </row>
    <row r="48" spans="1:14" ht="15" customHeight="1">
      <c r="A48" s="10">
        <v>13</v>
      </c>
      <c r="B48" s="11">
        <v>392</v>
      </c>
      <c r="C48" s="12" t="s">
        <v>43</v>
      </c>
      <c r="D48" s="13">
        <v>6335060</v>
      </c>
      <c r="E48" s="13">
        <v>8458057.29</v>
      </c>
      <c r="F48" s="14">
        <v>835198.18</v>
      </c>
      <c r="G48" s="14">
        <v>6908341.6</v>
      </c>
      <c r="H48" s="40">
        <f t="shared" si="5"/>
        <v>0.018388137131520436</v>
      </c>
      <c r="I48" s="14">
        <f t="shared" si="1"/>
        <v>1549715.6899999995</v>
      </c>
      <c r="J48" s="14">
        <v>1075285.62</v>
      </c>
      <c r="K48" s="14">
        <v>6487683.4</v>
      </c>
      <c r="L48" s="40">
        <f t="shared" si="2"/>
        <v>0.020678260423183235</v>
      </c>
      <c r="M48" s="14">
        <f t="shared" si="3"/>
        <v>1970373.8899999987</v>
      </c>
      <c r="N48" s="15">
        <v>0</v>
      </c>
    </row>
    <row r="49" spans="1:14" ht="15" customHeight="1">
      <c r="A49" s="20">
        <v>14</v>
      </c>
      <c r="B49" s="21">
        <v>0</v>
      </c>
      <c r="C49" s="22" t="s">
        <v>44</v>
      </c>
      <c r="D49" s="23">
        <f>SUM(D50:D52)</f>
        <v>1316000</v>
      </c>
      <c r="E49" s="23">
        <f aca="true" t="shared" si="14" ref="E49:K49">SUM(E50:E52)</f>
        <v>1473979.06</v>
      </c>
      <c r="F49" s="23">
        <f t="shared" si="14"/>
        <v>88298.45</v>
      </c>
      <c r="G49" s="23">
        <f t="shared" si="14"/>
        <v>1100998.81</v>
      </c>
      <c r="H49" s="39">
        <f t="shared" si="5"/>
        <v>0.0029305610915246016</v>
      </c>
      <c r="I49" s="34">
        <f t="shared" si="1"/>
        <v>372980.25</v>
      </c>
      <c r="J49" s="23">
        <f t="shared" si="14"/>
        <v>193056.86</v>
      </c>
      <c r="K49" s="23">
        <f t="shared" si="14"/>
        <v>1004799.6900000001</v>
      </c>
      <c r="L49" s="39">
        <f t="shared" si="2"/>
        <v>0.003202608447717067</v>
      </c>
      <c r="M49" s="34">
        <f t="shared" si="3"/>
        <v>469179.37</v>
      </c>
      <c r="N49" s="24">
        <f>SUM(N50:N52)</f>
        <v>0</v>
      </c>
    </row>
    <row r="50" spans="1:14" ht="15" customHeight="1">
      <c r="A50" s="10">
        <v>14</v>
      </c>
      <c r="B50" s="11">
        <v>241</v>
      </c>
      <c r="C50" s="12" t="s">
        <v>25</v>
      </c>
      <c r="D50" s="13">
        <v>126000</v>
      </c>
      <c r="E50" s="13">
        <v>126000</v>
      </c>
      <c r="F50" s="14">
        <v>0</v>
      </c>
      <c r="G50" s="14">
        <v>126000</v>
      </c>
      <c r="H50" s="40">
        <f t="shared" si="5"/>
        <v>0.0003353779260961234</v>
      </c>
      <c r="I50" s="14">
        <f t="shared" si="1"/>
        <v>0</v>
      </c>
      <c r="J50" s="14">
        <v>21000</v>
      </c>
      <c r="K50" s="14">
        <v>115500</v>
      </c>
      <c r="L50" s="40">
        <f t="shared" si="2"/>
        <v>0.0003681343449770782</v>
      </c>
      <c r="M50" s="14">
        <f t="shared" si="3"/>
        <v>10500</v>
      </c>
      <c r="N50" s="15">
        <v>0</v>
      </c>
    </row>
    <row r="51" spans="1:14" ht="15" customHeight="1">
      <c r="A51" s="10">
        <v>14</v>
      </c>
      <c r="B51" s="11">
        <v>244</v>
      </c>
      <c r="C51" s="12" t="s">
        <v>26</v>
      </c>
      <c r="D51" s="13">
        <v>133000</v>
      </c>
      <c r="E51" s="13">
        <v>222193.06</v>
      </c>
      <c r="F51" s="14">
        <v>0</v>
      </c>
      <c r="G51" s="14">
        <v>220193.06</v>
      </c>
      <c r="H51" s="40">
        <f t="shared" si="5"/>
        <v>0.0005860943793933275</v>
      </c>
      <c r="I51" s="14">
        <f t="shared" si="1"/>
        <v>2000</v>
      </c>
      <c r="J51" s="14">
        <v>44428.69</v>
      </c>
      <c r="K51" s="14">
        <v>195637.77</v>
      </c>
      <c r="L51" s="40">
        <f t="shared" si="2"/>
        <v>0.0006235582884132145</v>
      </c>
      <c r="M51" s="14">
        <f t="shared" si="3"/>
        <v>26555.290000000008</v>
      </c>
      <c r="N51" s="15">
        <v>0</v>
      </c>
    </row>
    <row r="52" spans="1:14" ht="15" customHeight="1">
      <c r="A52" s="10">
        <v>14</v>
      </c>
      <c r="B52" s="11">
        <v>422</v>
      </c>
      <c r="C52" s="12" t="s">
        <v>45</v>
      </c>
      <c r="D52" s="13">
        <v>1057000</v>
      </c>
      <c r="E52" s="13">
        <v>1125786</v>
      </c>
      <c r="F52" s="14">
        <v>88298.45</v>
      </c>
      <c r="G52" s="14">
        <v>754805.75</v>
      </c>
      <c r="H52" s="40">
        <f t="shared" si="5"/>
        <v>0.0020090887860351506</v>
      </c>
      <c r="I52" s="14">
        <f t="shared" si="1"/>
        <v>370980.25</v>
      </c>
      <c r="J52" s="14">
        <v>127628.17</v>
      </c>
      <c r="K52" s="14">
        <v>693661.92</v>
      </c>
      <c r="L52" s="40">
        <f t="shared" si="2"/>
        <v>0.0022109158143267743</v>
      </c>
      <c r="M52" s="14">
        <f t="shared" si="3"/>
        <v>432124.07999999996</v>
      </c>
      <c r="N52" s="15">
        <v>0</v>
      </c>
    </row>
    <row r="53" spans="1:14" ht="15" customHeight="1">
      <c r="A53" s="20">
        <v>15</v>
      </c>
      <c r="B53" s="21">
        <v>0</v>
      </c>
      <c r="C53" s="22" t="s">
        <v>46</v>
      </c>
      <c r="D53" s="23">
        <f aca="true" t="shared" si="15" ref="D53:K53">SUM(D54:D55)</f>
        <v>93600830</v>
      </c>
      <c r="E53" s="23">
        <f t="shared" si="15"/>
        <v>102158772.53</v>
      </c>
      <c r="F53" s="23">
        <f t="shared" si="15"/>
        <v>7070995.64</v>
      </c>
      <c r="G53" s="23">
        <f t="shared" si="15"/>
        <v>72722002.92</v>
      </c>
      <c r="H53" s="39">
        <f t="shared" si="5"/>
        <v>0.19356630572115738</v>
      </c>
      <c r="I53" s="34">
        <f t="shared" si="1"/>
        <v>29436769.61</v>
      </c>
      <c r="J53" s="23">
        <f t="shared" si="15"/>
        <v>8976951.24</v>
      </c>
      <c r="K53" s="23">
        <f t="shared" si="15"/>
        <v>48120019.050000004</v>
      </c>
      <c r="L53" s="39">
        <f t="shared" si="2"/>
        <v>0.1533734345736474</v>
      </c>
      <c r="M53" s="34">
        <f t="shared" si="3"/>
        <v>54038753.48</v>
      </c>
      <c r="N53" s="24">
        <f>SUM(N54:N55)</f>
        <v>0</v>
      </c>
    </row>
    <row r="54" spans="1:14" ht="15" customHeight="1">
      <c r="A54" s="10">
        <v>15</v>
      </c>
      <c r="B54" s="11">
        <v>451</v>
      </c>
      <c r="C54" s="12" t="s">
        <v>47</v>
      </c>
      <c r="D54" s="13">
        <v>73833830</v>
      </c>
      <c r="E54" s="13">
        <v>85128772.53</v>
      </c>
      <c r="F54" s="14">
        <v>6984939.68</v>
      </c>
      <c r="G54" s="14">
        <v>55722845.21</v>
      </c>
      <c r="H54" s="40">
        <f t="shared" si="5"/>
        <v>0.148319144942104</v>
      </c>
      <c r="I54" s="14">
        <f t="shared" si="1"/>
        <v>29405927.32</v>
      </c>
      <c r="J54" s="14">
        <v>8890577.28</v>
      </c>
      <c r="K54" s="14">
        <v>47278713.88</v>
      </c>
      <c r="L54" s="40">
        <f t="shared" si="2"/>
        <v>0.15069193390106056</v>
      </c>
      <c r="M54" s="14">
        <f t="shared" si="3"/>
        <v>37850058.65</v>
      </c>
      <c r="N54" s="15">
        <v>0</v>
      </c>
    </row>
    <row r="55" spans="1:14" ht="15" customHeight="1">
      <c r="A55" s="10">
        <v>15</v>
      </c>
      <c r="B55" s="11">
        <v>512</v>
      </c>
      <c r="C55" s="12" t="s">
        <v>50</v>
      </c>
      <c r="D55" s="13">
        <v>19767000</v>
      </c>
      <c r="E55" s="13">
        <v>17030000</v>
      </c>
      <c r="F55" s="14">
        <v>86055.96</v>
      </c>
      <c r="G55" s="14">
        <v>16999157.71</v>
      </c>
      <c r="H55" s="40">
        <f t="shared" si="5"/>
        <v>0.045247160779053386</v>
      </c>
      <c r="I55" s="14">
        <f t="shared" si="1"/>
        <v>30842.289999999106</v>
      </c>
      <c r="J55" s="14">
        <v>86373.96</v>
      </c>
      <c r="K55" s="14">
        <v>841305.17</v>
      </c>
      <c r="L55" s="40">
        <f t="shared" si="2"/>
        <v>0.002681500672586835</v>
      </c>
      <c r="M55" s="14">
        <f t="shared" si="3"/>
        <v>16188694.83</v>
      </c>
      <c r="N55" s="15">
        <v>0</v>
      </c>
    </row>
    <row r="56" spans="1:14" ht="15" customHeight="1">
      <c r="A56" s="20">
        <v>16</v>
      </c>
      <c r="B56" s="21">
        <v>0</v>
      </c>
      <c r="C56" s="22" t="s">
        <v>48</v>
      </c>
      <c r="D56" s="23">
        <f aca="true" t="shared" si="16" ref="D56:N56">SUM(D57)</f>
        <v>810800</v>
      </c>
      <c r="E56" s="23">
        <f t="shared" si="16"/>
        <v>1494831.41</v>
      </c>
      <c r="F56" s="23">
        <f t="shared" si="16"/>
        <v>228181.56</v>
      </c>
      <c r="G56" s="23">
        <f t="shared" si="16"/>
        <v>1024746.99</v>
      </c>
      <c r="H56" s="39">
        <f t="shared" si="5"/>
        <v>0.0027275993672971816</v>
      </c>
      <c r="I56" s="34">
        <f t="shared" si="1"/>
        <v>470084.4199999999</v>
      </c>
      <c r="J56" s="23">
        <f t="shared" si="16"/>
        <v>232401.92</v>
      </c>
      <c r="K56" s="23">
        <f t="shared" si="16"/>
        <v>971670.08</v>
      </c>
      <c r="L56" s="39">
        <f t="shared" si="2"/>
        <v>0.0030970140990010837</v>
      </c>
      <c r="M56" s="34">
        <f t="shared" si="3"/>
        <v>523161.32999999996</v>
      </c>
      <c r="N56" s="24">
        <f t="shared" si="16"/>
        <v>0</v>
      </c>
    </row>
    <row r="57" spans="1:14" ht="15" customHeight="1">
      <c r="A57" s="10">
        <v>16</v>
      </c>
      <c r="B57" s="11">
        <v>482</v>
      </c>
      <c r="C57" s="12" t="s">
        <v>49</v>
      </c>
      <c r="D57" s="13">
        <v>810800</v>
      </c>
      <c r="E57" s="13">
        <v>1494831.41</v>
      </c>
      <c r="F57" s="14">
        <v>228181.56</v>
      </c>
      <c r="G57" s="14">
        <v>1024746.99</v>
      </c>
      <c r="H57" s="40">
        <f t="shared" si="5"/>
        <v>0.0027275993672971816</v>
      </c>
      <c r="I57" s="14">
        <f t="shared" si="1"/>
        <v>470084.4199999999</v>
      </c>
      <c r="J57" s="14">
        <v>232401.92</v>
      </c>
      <c r="K57" s="14">
        <v>971670.08</v>
      </c>
      <c r="L57" s="40">
        <f t="shared" si="2"/>
        <v>0.0030970140990010837</v>
      </c>
      <c r="M57" s="14">
        <f t="shared" si="3"/>
        <v>523161.32999999996</v>
      </c>
      <c r="N57" s="15">
        <v>0</v>
      </c>
    </row>
    <row r="58" spans="1:14" ht="15" customHeight="1">
      <c r="A58" s="20">
        <v>18</v>
      </c>
      <c r="B58" s="21">
        <v>0</v>
      </c>
      <c r="C58" s="22" t="s">
        <v>68</v>
      </c>
      <c r="D58" s="23">
        <f aca="true" t="shared" si="17" ref="D58:N58">SUM(D59+D60)</f>
        <v>134480</v>
      </c>
      <c r="E58" s="23">
        <f t="shared" si="17"/>
        <v>325780</v>
      </c>
      <c r="F58" s="23">
        <f t="shared" si="17"/>
        <v>30000</v>
      </c>
      <c r="G58" s="23">
        <f t="shared" si="17"/>
        <v>182294.36</v>
      </c>
      <c r="H58" s="39">
        <f t="shared" si="5"/>
        <v>0.00048521828885571516</v>
      </c>
      <c r="I58" s="34">
        <f t="shared" si="1"/>
        <v>143485.64</v>
      </c>
      <c r="J58" s="23">
        <f t="shared" si="17"/>
        <v>80000</v>
      </c>
      <c r="K58" s="23">
        <f t="shared" si="17"/>
        <v>182294.36</v>
      </c>
      <c r="L58" s="39">
        <f t="shared" si="2"/>
        <v>0.0005810286996676682</v>
      </c>
      <c r="M58" s="34">
        <f t="shared" si="3"/>
        <v>143485.64</v>
      </c>
      <c r="N58" s="24">
        <f t="shared" si="17"/>
        <v>0</v>
      </c>
    </row>
    <row r="59" spans="1:14" ht="15" customHeight="1">
      <c r="A59" s="10">
        <v>18</v>
      </c>
      <c r="B59" s="11">
        <v>541</v>
      </c>
      <c r="C59" s="12" t="s">
        <v>69</v>
      </c>
      <c r="D59" s="13">
        <v>134480</v>
      </c>
      <c r="E59" s="13">
        <v>134480</v>
      </c>
      <c r="F59" s="14">
        <v>30000</v>
      </c>
      <c r="G59" s="14">
        <v>32294.36</v>
      </c>
      <c r="H59" s="40">
        <f t="shared" si="5"/>
        <v>8.595885302699685E-05</v>
      </c>
      <c r="I59" s="14">
        <f t="shared" si="1"/>
        <v>102185.64</v>
      </c>
      <c r="J59" s="14">
        <v>30000</v>
      </c>
      <c r="K59" s="14">
        <v>32294.36</v>
      </c>
      <c r="L59" s="40">
        <f t="shared" si="2"/>
        <v>0.0001029321477493849</v>
      </c>
      <c r="M59" s="14">
        <f t="shared" si="3"/>
        <v>102185.64</v>
      </c>
      <c r="N59" s="15">
        <v>0</v>
      </c>
    </row>
    <row r="60" spans="1:14" ht="15" customHeight="1">
      <c r="A60" s="10">
        <v>18</v>
      </c>
      <c r="B60" s="11">
        <v>542</v>
      </c>
      <c r="C60" s="12" t="s">
        <v>89</v>
      </c>
      <c r="D60" s="13">
        <v>0</v>
      </c>
      <c r="E60" s="13">
        <v>191300</v>
      </c>
      <c r="F60" s="14">
        <v>0</v>
      </c>
      <c r="G60" s="14">
        <v>150000</v>
      </c>
      <c r="H60" s="40">
        <f t="shared" si="5"/>
        <v>0.00039925943582871834</v>
      </c>
      <c r="I60" s="14">
        <f t="shared" si="1"/>
        <v>41300</v>
      </c>
      <c r="J60" s="14">
        <v>50000</v>
      </c>
      <c r="K60" s="14">
        <v>150000</v>
      </c>
      <c r="L60" s="40">
        <f t="shared" si="2"/>
        <v>0.0004780965519182834</v>
      </c>
      <c r="M60" s="14">
        <f t="shared" si="3"/>
        <v>41300</v>
      </c>
      <c r="N60" s="15">
        <v>0</v>
      </c>
    </row>
    <row r="61" spans="1:14" ht="15" customHeight="1">
      <c r="A61" s="20">
        <v>20</v>
      </c>
      <c r="B61" s="21">
        <v>0</v>
      </c>
      <c r="C61" s="22" t="s">
        <v>51</v>
      </c>
      <c r="D61" s="23">
        <f aca="true" t="shared" si="18" ref="D61:K61">SUM(D62:D64)</f>
        <v>4607450</v>
      </c>
      <c r="E61" s="23">
        <f t="shared" si="18"/>
        <v>2832611.15</v>
      </c>
      <c r="F61" s="23">
        <f t="shared" si="18"/>
        <v>251396.19</v>
      </c>
      <c r="G61" s="23">
        <f t="shared" si="18"/>
        <v>2442881.02</v>
      </c>
      <c r="H61" s="39">
        <f t="shared" si="5"/>
        <v>0.0065022886522792265</v>
      </c>
      <c r="I61" s="34">
        <f t="shared" si="1"/>
        <v>389730.1299999999</v>
      </c>
      <c r="J61" s="23">
        <f t="shared" si="18"/>
        <v>240114.94</v>
      </c>
      <c r="K61" s="23">
        <f t="shared" si="18"/>
        <v>2315684.13</v>
      </c>
      <c r="L61" s="39">
        <f t="shared" si="2"/>
        <v>0.007380803985899265</v>
      </c>
      <c r="M61" s="34">
        <f t="shared" si="3"/>
        <v>516927.02</v>
      </c>
      <c r="N61" s="24">
        <f>SUM(N62:N64)</f>
        <v>0</v>
      </c>
    </row>
    <row r="62" spans="1:14" ht="15" customHeight="1">
      <c r="A62" s="10">
        <v>20</v>
      </c>
      <c r="B62" s="11">
        <v>602</v>
      </c>
      <c r="C62" s="12" t="s">
        <v>70</v>
      </c>
      <c r="D62" s="13">
        <v>134000</v>
      </c>
      <c r="E62" s="13">
        <v>133000</v>
      </c>
      <c r="F62" s="14">
        <v>33018.44</v>
      </c>
      <c r="G62" s="14">
        <v>66202.3</v>
      </c>
      <c r="H62" s="40">
        <f t="shared" si="5"/>
        <v>0.0001762126196570904</v>
      </c>
      <c r="I62" s="14">
        <f t="shared" si="1"/>
        <v>66797.7</v>
      </c>
      <c r="J62" s="14">
        <v>9030.76</v>
      </c>
      <c r="K62" s="14">
        <v>39789.62</v>
      </c>
      <c r="L62" s="40">
        <f t="shared" si="2"/>
        <v>0.00012682186749425845</v>
      </c>
      <c r="M62" s="14">
        <f t="shared" si="3"/>
        <v>93210.38</v>
      </c>
      <c r="N62" s="15">
        <v>0</v>
      </c>
    </row>
    <row r="63" spans="1:14" ht="15" customHeight="1">
      <c r="A63" s="10">
        <v>20</v>
      </c>
      <c r="B63" s="11">
        <v>605</v>
      </c>
      <c r="C63" s="12" t="s">
        <v>52</v>
      </c>
      <c r="D63" s="13">
        <v>1314200</v>
      </c>
      <c r="E63" s="13">
        <v>1382263</v>
      </c>
      <c r="F63" s="14">
        <v>192844.43</v>
      </c>
      <c r="G63" s="14">
        <v>1072146.51</v>
      </c>
      <c r="H63" s="40">
        <f t="shared" si="5"/>
        <v>0.0028537640713888622</v>
      </c>
      <c r="I63" s="14">
        <f t="shared" si="1"/>
        <v>310116.49</v>
      </c>
      <c r="J63" s="14">
        <v>154655.76</v>
      </c>
      <c r="K63" s="14">
        <v>1013476.68</v>
      </c>
      <c r="L63" s="40">
        <f t="shared" si="2"/>
        <v>0.0032302647077172633</v>
      </c>
      <c r="M63" s="14">
        <f t="shared" si="3"/>
        <v>368786.31999999995</v>
      </c>
      <c r="N63" s="15">
        <v>0</v>
      </c>
    </row>
    <row r="64" spans="1:14" ht="15" customHeight="1">
      <c r="A64" s="10">
        <v>20</v>
      </c>
      <c r="B64" s="11">
        <v>606</v>
      </c>
      <c r="C64" s="12" t="s">
        <v>63</v>
      </c>
      <c r="D64" s="13">
        <v>3159250</v>
      </c>
      <c r="E64" s="13">
        <v>1317348.15</v>
      </c>
      <c r="F64" s="14">
        <v>25533.32</v>
      </c>
      <c r="G64" s="14">
        <v>1304532.21</v>
      </c>
      <c r="H64" s="40">
        <f t="shared" si="5"/>
        <v>0.003472311961233274</v>
      </c>
      <c r="I64" s="14">
        <f t="shared" si="1"/>
        <v>12815.939999999944</v>
      </c>
      <c r="J64" s="14">
        <v>76428.42</v>
      </c>
      <c r="K64" s="14">
        <v>1262417.83</v>
      </c>
      <c r="L64" s="40">
        <f t="shared" si="2"/>
        <v>0.004023717410687745</v>
      </c>
      <c r="M64" s="14">
        <f t="shared" si="3"/>
        <v>54930.31999999983</v>
      </c>
      <c r="N64" s="15">
        <v>0</v>
      </c>
    </row>
    <row r="65" spans="1:14" ht="15" customHeight="1">
      <c r="A65" s="20">
        <v>23</v>
      </c>
      <c r="B65" s="21">
        <v>0</v>
      </c>
      <c r="C65" s="22" t="s">
        <v>64</v>
      </c>
      <c r="D65" s="23">
        <f>SUM(D66:D69)</f>
        <v>15583290</v>
      </c>
      <c r="E65" s="23">
        <f aca="true" t="shared" si="19" ref="E65:K65">SUM(E66:E69)</f>
        <v>16518514.46</v>
      </c>
      <c r="F65" s="23">
        <f t="shared" si="19"/>
        <v>531276.66</v>
      </c>
      <c r="G65" s="23">
        <f t="shared" si="19"/>
        <v>11964203.01</v>
      </c>
      <c r="H65" s="39">
        <f t="shared" si="5"/>
        <v>0.03184547295941902</v>
      </c>
      <c r="I65" s="34">
        <f t="shared" si="1"/>
        <v>4554311.450000001</v>
      </c>
      <c r="J65" s="23">
        <f t="shared" si="19"/>
        <v>1724465.5899999999</v>
      </c>
      <c r="K65" s="23">
        <f t="shared" si="19"/>
        <v>6172339.13</v>
      </c>
      <c r="L65" s="39">
        <f t="shared" si="2"/>
        <v>0.01967316036882198</v>
      </c>
      <c r="M65" s="34">
        <f t="shared" si="3"/>
        <v>10346175.330000002</v>
      </c>
      <c r="N65" s="24">
        <f>SUM(N66:N69)</f>
        <v>0</v>
      </c>
    </row>
    <row r="66" spans="1:14" ht="15" customHeight="1">
      <c r="A66" s="10">
        <v>23</v>
      </c>
      <c r="B66" s="11">
        <v>572</v>
      </c>
      <c r="C66" s="12" t="s">
        <v>71</v>
      </c>
      <c r="D66" s="13">
        <v>3100000</v>
      </c>
      <c r="E66" s="13">
        <v>100000</v>
      </c>
      <c r="F66" s="14">
        <v>0</v>
      </c>
      <c r="G66" s="14">
        <v>0</v>
      </c>
      <c r="H66" s="40">
        <f t="shared" si="5"/>
        <v>0</v>
      </c>
      <c r="I66" s="14">
        <f t="shared" si="1"/>
        <v>100000</v>
      </c>
      <c r="J66" s="14">
        <v>0</v>
      </c>
      <c r="K66" s="14">
        <v>0</v>
      </c>
      <c r="L66" s="40">
        <f t="shared" si="2"/>
        <v>0</v>
      </c>
      <c r="M66" s="14">
        <f t="shared" si="3"/>
        <v>100000</v>
      </c>
      <c r="N66" s="15">
        <v>0</v>
      </c>
    </row>
    <row r="67" spans="1:14" ht="15" customHeight="1">
      <c r="A67" s="10">
        <v>23</v>
      </c>
      <c r="B67" s="11">
        <v>691</v>
      </c>
      <c r="C67" s="12" t="s">
        <v>72</v>
      </c>
      <c r="D67" s="13">
        <v>2646600</v>
      </c>
      <c r="E67" s="13">
        <v>3035050</v>
      </c>
      <c r="F67" s="14">
        <v>428121.54</v>
      </c>
      <c r="G67" s="14">
        <v>2258650.06</v>
      </c>
      <c r="H67" s="40">
        <f t="shared" si="5"/>
        <v>0.0060119156579340055</v>
      </c>
      <c r="I67" s="14">
        <f t="shared" si="1"/>
        <v>776399.94</v>
      </c>
      <c r="J67" s="14">
        <v>434078.98</v>
      </c>
      <c r="K67" s="14">
        <v>2229997.34</v>
      </c>
      <c r="L67" s="40">
        <f t="shared" si="2"/>
        <v>0.007107693593606292</v>
      </c>
      <c r="M67" s="14">
        <f t="shared" si="3"/>
        <v>805052.6600000001</v>
      </c>
      <c r="N67" s="15">
        <v>0</v>
      </c>
    </row>
    <row r="68" spans="1:14" ht="15" customHeight="1">
      <c r="A68" s="10">
        <v>23</v>
      </c>
      <c r="B68" s="11">
        <v>692</v>
      </c>
      <c r="C68" s="12" t="s">
        <v>65</v>
      </c>
      <c r="D68" s="13">
        <v>3100</v>
      </c>
      <c r="E68" s="13">
        <v>405100</v>
      </c>
      <c r="F68" s="14">
        <v>7522.28</v>
      </c>
      <c r="G68" s="14">
        <v>304400</v>
      </c>
      <c r="H68" s="40">
        <f t="shared" si="5"/>
        <v>0.000810230481775079</v>
      </c>
      <c r="I68" s="14">
        <f t="shared" si="1"/>
        <v>100700</v>
      </c>
      <c r="J68" s="14">
        <v>51233.35</v>
      </c>
      <c r="K68" s="14">
        <v>151566.71</v>
      </c>
      <c r="L68" s="40">
        <f t="shared" si="2"/>
        <v>0.00048309014291065595</v>
      </c>
      <c r="M68" s="14">
        <f t="shared" si="3"/>
        <v>253533.29</v>
      </c>
      <c r="N68" s="15">
        <v>0</v>
      </c>
    </row>
    <row r="69" spans="1:14" ht="15" customHeight="1">
      <c r="A69" s="10">
        <v>23</v>
      </c>
      <c r="B69" s="11">
        <v>695</v>
      </c>
      <c r="C69" s="12" t="s">
        <v>53</v>
      </c>
      <c r="D69" s="13">
        <v>9833590</v>
      </c>
      <c r="E69" s="13">
        <v>12978364.46</v>
      </c>
      <c r="F69" s="14">
        <v>95632.84</v>
      </c>
      <c r="G69" s="14">
        <v>9401152.95</v>
      </c>
      <c r="H69" s="40">
        <f t="shared" si="5"/>
        <v>0.025023326819709937</v>
      </c>
      <c r="I69" s="14">
        <f t="shared" si="1"/>
        <v>3577211.5100000016</v>
      </c>
      <c r="J69" s="14">
        <v>1239153.26</v>
      </c>
      <c r="K69" s="14">
        <v>3790775.08</v>
      </c>
      <c r="L69" s="40">
        <f t="shared" si="2"/>
        <v>0.012082376632305032</v>
      </c>
      <c r="M69" s="14">
        <f t="shared" si="3"/>
        <v>9187589.38</v>
      </c>
      <c r="N69" s="15">
        <v>0</v>
      </c>
    </row>
    <row r="70" spans="1:14" ht="15" customHeight="1">
      <c r="A70" s="20">
        <v>24</v>
      </c>
      <c r="B70" s="21">
        <v>0</v>
      </c>
      <c r="C70" s="22" t="s">
        <v>73</v>
      </c>
      <c r="D70" s="23">
        <f aca="true" t="shared" si="20" ref="D70:K70">SUM(D71:D72)</f>
        <v>3925000</v>
      </c>
      <c r="E70" s="23">
        <f t="shared" si="20"/>
        <v>4046000</v>
      </c>
      <c r="F70" s="23">
        <f t="shared" si="20"/>
        <v>334601.68</v>
      </c>
      <c r="G70" s="23">
        <f t="shared" si="20"/>
        <v>3103680.03</v>
      </c>
      <c r="H70" s="39">
        <f t="shared" si="5"/>
        <v>0.008261156918471063</v>
      </c>
      <c r="I70" s="34">
        <f t="shared" si="1"/>
        <v>942319.9700000002</v>
      </c>
      <c r="J70" s="23">
        <f t="shared" si="20"/>
        <v>515016.21</v>
      </c>
      <c r="K70" s="23">
        <f t="shared" si="20"/>
        <v>2955348.61</v>
      </c>
      <c r="L70" s="39">
        <f t="shared" si="2"/>
        <v>0.009419613201049943</v>
      </c>
      <c r="M70" s="34">
        <f t="shared" si="3"/>
        <v>1090651.3900000001</v>
      </c>
      <c r="N70" s="24">
        <f>SUM(N71:N72)</f>
        <v>0</v>
      </c>
    </row>
    <row r="71" spans="1:14" ht="15" customHeight="1">
      <c r="A71" s="10">
        <v>24</v>
      </c>
      <c r="B71" s="11">
        <v>131</v>
      </c>
      <c r="C71" s="12" t="s">
        <v>20</v>
      </c>
      <c r="D71" s="13">
        <v>3915000</v>
      </c>
      <c r="E71" s="13">
        <v>4040000</v>
      </c>
      <c r="F71" s="14">
        <v>334601.68</v>
      </c>
      <c r="G71" s="14">
        <v>3103680.03</v>
      </c>
      <c r="H71" s="40">
        <f t="shared" si="5"/>
        <v>0.008261156918471063</v>
      </c>
      <c r="I71" s="14">
        <f t="shared" si="1"/>
        <v>936319.9700000002</v>
      </c>
      <c r="J71" s="14">
        <v>515016.21</v>
      </c>
      <c r="K71" s="14">
        <v>2955348.61</v>
      </c>
      <c r="L71" s="40">
        <f t="shared" si="2"/>
        <v>0.009419613201049943</v>
      </c>
      <c r="M71" s="14">
        <f t="shared" si="3"/>
        <v>1084651.3900000001</v>
      </c>
      <c r="N71" s="15">
        <v>0</v>
      </c>
    </row>
    <row r="72" spans="1:14" ht="15" customHeight="1">
      <c r="A72" s="10">
        <v>24</v>
      </c>
      <c r="B72" s="11">
        <v>722</v>
      </c>
      <c r="C72" s="12" t="s">
        <v>74</v>
      </c>
      <c r="D72" s="13">
        <v>10000</v>
      </c>
      <c r="E72" s="13">
        <v>6000</v>
      </c>
      <c r="F72" s="14">
        <v>0</v>
      </c>
      <c r="G72" s="14">
        <v>0</v>
      </c>
      <c r="H72" s="40">
        <f t="shared" si="5"/>
        <v>0</v>
      </c>
      <c r="I72" s="14">
        <f t="shared" si="1"/>
        <v>6000</v>
      </c>
      <c r="J72" s="14">
        <v>0</v>
      </c>
      <c r="K72" s="14">
        <v>0</v>
      </c>
      <c r="L72" s="40">
        <f t="shared" si="2"/>
        <v>0</v>
      </c>
      <c r="M72" s="14">
        <f t="shared" si="3"/>
        <v>6000</v>
      </c>
      <c r="N72" s="15">
        <v>0</v>
      </c>
    </row>
    <row r="73" spans="1:14" ht="15" customHeight="1">
      <c r="A73" s="20">
        <v>26</v>
      </c>
      <c r="B73" s="21">
        <v>0</v>
      </c>
      <c r="C73" s="22" t="s">
        <v>75</v>
      </c>
      <c r="D73" s="23">
        <f>SUM(D74:D74)</f>
        <v>8616660</v>
      </c>
      <c r="E73" s="23">
        <f aca="true" t="shared" si="21" ref="E73:N73">SUM(E74:E74)</f>
        <v>9432874.06</v>
      </c>
      <c r="F73" s="23">
        <f t="shared" si="21"/>
        <v>870507.49</v>
      </c>
      <c r="G73" s="23">
        <f t="shared" si="21"/>
        <v>8021600.62</v>
      </c>
      <c r="H73" s="39">
        <f t="shared" si="5"/>
        <v>0.021351331586563316</v>
      </c>
      <c r="I73" s="34">
        <f t="shared" si="1"/>
        <v>1411273.4400000004</v>
      </c>
      <c r="J73" s="23">
        <f t="shared" si="21"/>
        <v>1285998.34</v>
      </c>
      <c r="K73" s="23">
        <f t="shared" si="21"/>
        <v>6564764.84</v>
      </c>
      <c r="L73" s="39">
        <f t="shared" si="2"/>
        <v>0.020923942894389206</v>
      </c>
      <c r="M73" s="34">
        <f t="shared" si="3"/>
        <v>2868109.2200000007</v>
      </c>
      <c r="N73" s="24">
        <f t="shared" si="21"/>
        <v>0</v>
      </c>
    </row>
    <row r="74" spans="1:14" ht="15" customHeight="1">
      <c r="A74" s="10">
        <v>26</v>
      </c>
      <c r="B74" s="11">
        <v>782</v>
      </c>
      <c r="C74" s="12" t="s">
        <v>76</v>
      </c>
      <c r="D74" s="13">
        <v>8616660</v>
      </c>
      <c r="E74" s="13">
        <v>9432874.06</v>
      </c>
      <c r="F74" s="14">
        <v>870507.49</v>
      </c>
      <c r="G74" s="14">
        <v>8021600.62</v>
      </c>
      <c r="H74" s="40">
        <f t="shared" si="5"/>
        <v>0.021351331586563316</v>
      </c>
      <c r="I74" s="14">
        <f t="shared" si="1"/>
        <v>1411273.4400000004</v>
      </c>
      <c r="J74" s="14">
        <v>1285998.34</v>
      </c>
      <c r="K74" s="14">
        <v>6564764.84</v>
      </c>
      <c r="L74" s="40">
        <f t="shared" si="2"/>
        <v>0.020923942894389206</v>
      </c>
      <c r="M74" s="14">
        <f t="shared" si="3"/>
        <v>2868109.2200000007</v>
      </c>
      <c r="N74" s="15">
        <v>0</v>
      </c>
    </row>
    <row r="75" spans="1:14" ht="15" customHeight="1">
      <c r="A75" s="20">
        <v>27</v>
      </c>
      <c r="B75" s="21">
        <v>0</v>
      </c>
      <c r="C75" s="22" t="s">
        <v>54</v>
      </c>
      <c r="D75" s="23">
        <f>D76</f>
        <v>5692700</v>
      </c>
      <c r="E75" s="23">
        <f aca="true" t="shared" si="22" ref="E75:N75">E76</f>
        <v>6881743.15</v>
      </c>
      <c r="F75" s="23">
        <f t="shared" si="22"/>
        <v>527851.29</v>
      </c>
      <c r="G75" s="23">
        <f t="shared" si="22"/>
        <v>5910669.83</v>
      </c>
      <c r="H75" s="39">
        <f t="shared" si="5"/>
        <v>0.015732604677970843</v>
      </c>
      <c r="I75" s="34">
        <f aca="true" t="shared" si="23" ref="I75:I81">E75-G75</f>
        <v>971073.3200000003</v>
      </c>
      <c r="J75" s="23">
        <f t="shared" si="22"/>
        <v>581169.01</v>
      </c>
      <c r="K75" s="23">
        <f t="shared" si="22"/>
        <v>5457949.16</v>
      </c>
      <c r="L75" s="39">
        <f aca="true" t="shared" si="24" ref="L75:L81">K75/K$82</f>
        <v>0.017396177826275273</v>
      </c>
      <c r="M75" s="34">
        <f aca="true" t="shared" si="25" ref="M75:M81">E75-K75</f>
        <v>1423793.9900000002</v>
      </c>
      <c r="N75" s="24">
        <f t="shared" si="22"/>
        <v>0</v>
      </c>
    </row>
    <row r="76" spans="1:14" ht="15" customHeight="1">
      <c r="A76" s="10">
        <v>27</v>
      </c>
      <c r="B76" s="11">
        <v>812</v>
      </c>
      <c r="C76" s="12" t="s">
        <v>55</v>
      </c>
      <c r="D76" s="13">
        <v>5692700</v>
      </c>
      <c r="E76" s="13">
        <v>6881743.15</v>
      </c>
      <c r="F76" s="14">
        <v>527851.29</v>
      </c>
      <c r="G76" s="14">
        <v>5910669.83</v>
      </c>
      <c r="H76" s="40">
        <f aca="true" t="shared" si="26" ref="H76:H81">G76/G$82</f>
        <v>0.015732604677970843</v>
      </c>
      <c r="I76" s="14">
        <f t="shared" si="23"/>
        <v>971073.3200000003</v>
      </c>
      <c r="J76" s="14">
        <v>581169.01</v>
      </c>
      <c r="K76" s="14">
        <v>5457949.16</v>
      </c>
      <c r="L76" s="40">
        <f t="shared" si="24"/>
        <v>0.017396177826275273</v>
      </c>
      <c r="M76" s="14">
        <f t="shared" si="25"/>
        <v>1423793.9900000002</v>
      </c>
      <c r="N76" s="15">
        <v>0</v>
      </c>
    </row>
    <row r="77" spans="1:14" ht="15" customHeight="1">
      <c r="A77" s="20">
        <v>28</v>
      </c>
      <c r="B77" s="21">
        <v>0</v>
      </c>
      <c r="C77" s="22" t="s">
        <v>56</v>
      </c>
      <c r="D77" s="23">
        <f>D78+D79</f>
        <v>13122730</v>
      </c>
      <c r="E77" s="23">
        <f aca="true" t="shared" si="27" ref="E77:K77">E78+E79</f>
        <v>6337893.51</v>
      </c>
      <c r="F77" s="23">
        <f t="shared" si="27"/>
        <v>898276.18</v>
      </c>
      <c r="G77" s="23">
        <f t="shared" si="27"/>
        <v>5215371.83</v>
      </c>
      <c r="H77" s="39">
        <f t="shared" si="26"/>
        <v>0.01388190942988527</v>
      </c>
      <c r="I77" s="34">
        <f t="shared" si="23"/>
        <v>1122521.6799999997</v>
      </c>
      <c r="J77" s="23">
        <f t="shared" si="27"/>
        <v>943686.9</v>
      </c>
      <c r="K77" s="32">
        <f t="shared" si="27"/>
        <v>5038255.56</v>
      </c>
      <c r="L77" s="39">
        <f t="shared" si="24"/>
        <v>0.01605848407279413</v>
      </c>
      <c r="M77" s="33">
        <f t="shared" si="25"/>
        <v>1299637.9500000002</v>
      </c>
      <c r="N77" s="24">
        <f>N78+N79</f>
        <v>0</v>
      </c>
    </row>
    <row r="78" spans="1:14" ht="15" customHeight="1">
      <c r="A78" s="10">
        <v>28</v>
      </c>
      <c r="B78" s="11">
        <v>843</v>
      </c>
      <c r="C78" s="12" t="s">
        <v>57</v>
      </c>
      <c r="D78" s="13">
        <v>12962130</v>
      </c>
      <c r="E78" s="13">
        <v>6177293.51</v>
      </c>
      <c r="F78" s="14">
        <v>898276.18</v>
      </c>
      <c r="G78" s="14">
        <v>5215371.83</v>
      </c>
      <c r="H78" s="40">
        <f t="shared" si="26"/>
        <v>0.01388190942988527</v>
      </c>
      <c r="I78" s="14">
        <f t="shared" si="23"/>
        <v>961921.6799999997</v>
      </c>
      <c r="J78" s="14">
        <v>943686.9</v>
      </c>
      <c r="K78" s="14">
        <v>5038255.56</v>
      </c>
      <c r="L78" s="40">
        <f t="shared" si="24"/>
        <v>0.01605848407279413</v>
      </c>
      <c r="M78" s="14">
        <f t="shared" si="25"/>
        <v>1139037.9500000002</v>
      </c>
      <c r="N78" s="15">
        <v>0</v>
      </c>
    </row>
    <row r="79" spans="1:14" ht="15" customHeight="1">
      <c r="A79" s="10">
        <v>28</v>
      </c>
      <c r="B79" s="11">
        <v>846</v>
      </c>
      <c r="C79" s="12" t="s">
        <v>58</v>
      </c>
      <c r="D79" s="13">
        <v>160600</v>
      </c>
      <c r="E79" s="13">
        <v>160600</v>
      </c>
      <c r="F79" s="14">
        <v>0</v>
      </c>
      <c r="G79" s="14">
        <v>0</v>
      </c>
      <c r="H79" s="40">
        <f t="shared" si="26"/>
        <v>0</v>
      </c>
      <c r="I79" s="14">
        <f t="shared" si="23"/>
        <v>160600</v>
      </c>
      <c r="J79" s="14">
        <v>0</v>
      </c>
      <c r="K79" s="14">
        <v>0</v>
      </c>
      <c r="L79" s="40">
        <f t="shared" si="24"/>
        <v>0</v>
      </c>
      <c r="M79" s="14">
        <f t="shared" si="25"/>
        <v>160600</v>
      </c>
      <c r="N79" s="15">
        <v>0</v>
      </c>
    </row>
    <row r="80" spans="1:14" ht="15" customHeight="1">
      <c r="A80" s="20">
        <v>99</v>
      </c>
      <c r="B80" s="21">
        <v>0</v>
      </c>
      <c r="C80" s="22" t="s">
        <v>88</v>
      </c>
      <c r="D80" s="23">
        <f aca="true" t="shared" si="28" ref="D80:N80">SUM(D81)</f>
        <v>3859000</v>
      </c>
      <c r="E80" s="23">
        <f t="shared" si="28"/>
        <v>3838000</v>
      </c>
      <c r="F80" s="23">
        <f t="shared" si="28"/>
        <v>0</v>
      </c>
      <c r="G80" s="23">
        <f t="shared" si="28"/>
        <v>0</v>
      </c>
      <c r="H80" s="39">
        <f t="shared" si="26"/>
        <v>0</v>
      </c>
      <c r="I80" s="34">
        <f t="shared" si="23"/>
        <v>3838000</v>
      </c>
      <c r="J80" s="23">
        <f t="shared" si="28"/>
        <v>0</v>
      </c>
      <c r="K80" s="23">
        <f t="shared" si="28"/>
        <v>0</v>
      </c>
      <c r="L80" s="39">
        <f t="shared" si="24"/>
        <v>0</v>
      </c>
      <c r="M80" s="34">
        <f t="shared" si="25"/>
        <v>3838000</v>
      </c>
      <c r="N80" s="24">
        <f t="shared" si="28"/>
        <v>0</v>
      </c>
    </row>
    <row r="81" spans="1:14" ht="15" customHeight="1">
      <c r="A81" s="10">
        <v>99</v>
      </c>
      <c r="B81" s="11">
        <v>999</v>
      </c>
      <c r="C81" s="12" t="s">
        <v>88</v>
      </c>
      <c r="D81" s="13">
        <v>3859000</v>
      </c>
      <c r="E81" s="13">
        <v>3838000</v>
      </c>
      <c r="F81" s="14">
        <v>0</v>
      </c>
      <c r="G81" s="14">
        <v>0</v>
      </c>
      <c r="H81" s="40">
        <f t="shared" si="26"/>
        <v>0</v>
      </c>
      <c r="I81" s="14">
        <f t="shared" si="23"/>
        <v>3838000</v>
      </c>
      <c r="J81" s="14">
        <v>0</v>
      </c>
      <c r="K81" s="14">
        <v>0</v>
      </c>
      <c r="L81" s="40">
        <f t="shared" si="24"/>
        <v>0</v>
      </c>
      <c r="M81" s="14">
        <f t="shared" si="25"/>
        <v>3838000</v>
      </c>
      <c r="N81" s="15">
        <v>0</v>
      </c>
    </row>
    <row r="82" spans="1:14" ht="15" customHeight="1" thickBot="1">
      <c r="A82" s="16"/>
      <c r="B82" s="17"/>
      <c r="C82" s="17" t="s">
        <v>59</v>
      </c>
      <c r="D82" s="18">
        <f aca="true" t="shared" si="29" ref="D82:N82">SUM(D9+D12+D14+D21+D24+D31+D33+D38+D40+D47+D49+D53+D56+D58+D61+D65+D70+D73+D75+D77+D80)</f>
        <v>444000000</v>
      </c>
      <c r="E82" s="18">
        <f t="shared" si="29"/>
        <v>472330849.8899999</v>
      </c>
      <c r="F82" s="18">
        <f t="shared" si="29"/>
        <v>49846180.25</v>
      </c>
      <c r="G82" s="18">
        <f t="shared" si="29"/>
        <v>375695566.68999994</v>
      </c>
      <c r="H82" s="41">
        <f t="shared" si="29"/>
        <v>1</v>
      </c>
      <c r="I82" s="18">
        <f t="shared" si="29"/>
        <v>96635283.19999999</v>
      </c>
      <c r="J82" s="18">
        <f t="shared" si="29"/>
        <v>63557526.35999999</v>
      </c>
      <c r="K82" s="18">
        <f t="shared" si="29"/>
        <v>313744157.74</v>
      </c>
      <c r="L82" s="41">
        <f t="shared" si="29"/>
        <v>0.9999999999999998</v>
      </c>
      <c r="M82" s="18">
        <f t="shared" si="29"/>
        <v>158586692.14999998</v>
      </c>
      <c r="N82" s="19">
        <f t="shared" si="29"/>
        <v>0</v>
      </c>
    </row>
    <row r="83" ht="13.5" thickTop="1">
      <c r="E83" s="2"/>
    </row>
    <row r="84" spans="4:13" ht="12.75">
      <c r="D84" s="56"/>
      <c r="E84" s="56"/>
      <c r="F84" s="56"/>
      <c r="G84" s="56"/>
      <c r="I84" s="56"/>
      <c r="J84" s="56"/>
      <c r="K84" s="56"/>
      <c r="M84" s="56"/>
    </row>
    <row r="85" spans="1:14" ht="12.75">
      <c r="A85" s="43" t="s">
        <v>77</v>
      </c>
      <c r="B85" s="43"/>
      <c r="C85" s="43"/>
      <c r="D85" s="43"/>
      <c r="E85" s="43" t="s">
        <v>80</v>
      </c>
      <c r="F85" s="43"/>
      <c r="G85" s="43"/>
      <c r="H85" s="55" t="s">
        <v>82</v>
      </c>
      <c r="I85" s="55"/>
      <c r="J85" s="55"/>
      <c r="K85" s="55"/>
      <c r="L85" s="43" t="s">
        <v>84</v>
      </c>
      <c r="M85" s="43"/>
      <c r="N85" s="43"/>
    </row>
    <row r="86" spans="1:14" ht="12.75">
      <c r="A86" s="43" t="s">
        <v>79</v>
      </c>
      <c r="B86" s="43"/>
      <c r="C86" s="43"/>
      <c r="D86" s="43"/>
      <c r="E86" s="43" t="s">
        <v>81</v>
      </c>
      <c r="F86" s="43"/>
      <c r="G86" s="43"/>
      <c r="H86" s="55" t="s">
        <v>83</v>
      </c>
      <c r="I86" s="55"/>
      <c r="J86" s="55"/>
      <c r="K86" s="55"/>
      <c r="L86" s="43" t="s">
        <v>85</v>
      </c>
      <c r="M86" s="43"/>
      <c r="N86" s="43"/>
    </row>
    <row r="87" spans="1:14" ht="12.75">
      <c r="A87" s="9"/>
      <c r="B87" s="9"/>
      <c r="C87" s="9"/>
      <c r="D87" s="9"/>
      <c r="E87" s="9"/>
      <c r="F87" s="9"/>
      <c r="G87" s="9"/>
      <c r="H87" s="42" t="s">
        <v>86</v>
      </c>
      <c r="I87" s="42"/>
      <c r="J87" s="42"/>
      <c r="K87" s="42"/>
      <c r="L87" s="43" t="s">
        <v>78</v>
      </c>
      <c r="M87" s="43"/>
      <c r="N87" s="43"/>
    </row>
    <row r="88" spans="1:14" ht="12.75">
      <c r="A88" s="9"/>
      <c r="B88" s="9"/>
      <c r="C88" s="9"/>
      <c r="D88" s="9"/>
      <c r="E88" s="9"/>
      <c r="F88" s="9"/>
      <c r="G88" s="9"/>
      <c r="H88" s="30"/>
      <c r="I88" s="9"/>
      <c r="J88" s="9"/>
      <c r="K88" s="9"/>
      <c r="L88" s="9"/>
      <c r="M88" s="9"/>
      <c r="N88" s="9"/>
    </row>
    <row r="89" spans="4:14" ht="12.75">
      <c r="D89" s="25"/>
      <c r="E89" s="25"/>
      <c r="F89" s="25"/>
      <c r="G89" s="25"/>
      <c r="H89" s="31"/>
      <c r="I89" s="25"/>
      <c r="J89" s="25"/>
      <c r="K89" s="25"/>
      <c r="N89" s="25"/>
    </row>
    <row r="90" spans="4:14" ht="12.75">
      <c r="D90" s="25"/>
      <c r="E90" s="25"/>
      <c r="F90" s="25"/>
      <c r="G90" s="25"/>
      <c r="H90" s="31"/>
      <c r="I90" s="25"/>
      <c r="J90" s="25"/>
      <c r="K90" s="25"/>
      <c r="N90" s="25"/>
    </row>
    <row r="91" spans="9:13" ht="12.75">
      <c r="I91" s="9"/>
      <c r="J91" s="9"/>
      <c r="K91" s="9"/>
      <c r="L91" s="9"/>
      <c r="M91" s="9"/>
    </row>
    <row r="92" spans="9:13" ht="12.75">
      <c r="I92" s="9"/>
      <c r="J92" s="9"/>
      <c r="K92" s="9"/>
      <c r="L92" s="9"/>
      <c r="M92" s="9"/>
    </row>
    <row r="93" spans="9:13" ht="12.75">
      <c r="I93" s="9"/>
      <c r="J93" s="9"/>
      <c r="K93" s="9"/>
      <c r="L93" s="9"/>
      <c r="M93" s="9"/>
    </row>
  </sheetData>
  <sheetProtection/>
  <mergeCells count="21">
    <mergeCell ref="L85:N85"/>
    <mergeCell ref="J7:L7"/>
    <mergeCell ref="A7:A8"/>
    <mergeCell ref="L86:N86"/>
    <mergeCell ref="L87:N87"/>
    <mergeCell ref="H85:K85"/>
    <mergeCell ref="H86:K86"/>
    <mergeCell ref="M7:M8"/>
    <mergeCell ref="A1:N1"/>
    <mergeCell ref="A2:N2"/>
    <mergeCell ref="A3:N3"/>
    <mergeCell ref="A6:N6"/>
    <mergeCell ref="B7:B8"/>
    <mergeCell ref="D7:E7"/>
    <mergeCell ref="F7:H7"/>
    <mergeCell ref="H87:K87"/>
    <mergeCell ref="E85:G85"/>
    <mergeCell ref="E86:G86"/>
    <mergeCell ref="A85:D85"/>
    <mergeCell ref="A86:D86"/>
    <mergeCell ref="I7:I8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2015-10-02T12:16:05Z</cp:lastPrinted>
  <dcterms:created xsi:type="dcterms:W3CDTF">2011-01-25T11:25:48Z</dcterms:created>
  <dcterms:modified xsi:type="dcterms:W3CDTF">2015-12-01T14:13:50Z</dcterms:modified>
  <cp:category/>
  <cp:version/>
  <cp:contentType/>
  <cp:contentStatus/>
</cp:coreProperties>
</file>