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2"/>
  </bookViews>
  <sheets>
    <sheet name="Resultado Nominal - 4º Bim 15" sheetId="1" r:id="rId1"/>
    <sheet name="Rec Resultado Primário - 4º Bim" sheetId="2" r:id="rId2"/>
    <sheet name="Dep Resultado Primário - 4º Bim" sheetId="3" r:id="rId3"/>
  </sheets>
  <definedNames>
    <definedName name="_xlfn.SUMIFS" hidden="1">#NAME?</definedName>
    <definedName name="_xlnm.Print_Area" localSheetId="2">'Dep Resultado Primário - 4º Bim'!$A$1:$I$37</definedName>
    <definedName name="_xlnm.Print_Area" localSheetId="1">'Rec Resultado Primário - 4º Bim'!$A$1:$E$47</definedName>
    <definedName name="_xlnm.Print_Area" localSheetId="0">'Resultado Nominal - 4º Bim 15'!$A$1:$E$52</definedName>
    <definedName name="Z_FED31D73_12BC_4C9A_9468_72952A34E245_.wvu.PrintArea" localSheetId="2" hidden="1">'Dep Resultado Primário - 4º Bim'!$A$1:$E$37</definedName>
    <definedName name="Z_FED31D73_12BC_4C9A_9468_72952A34E245_.wvu.PrintArea" localSheetId="1" hidden="1">'Rec Resultado Primário - 4º Bim'!$A$1:$E$47</definedName>
    <definedName name="Z_FED31D73_12BC_4C9A_9468_72952A34E245_.wvu.PrintArea" localSheetId="0" hidden="1">'Resultado Nominal - 4º Bim 15'!$A$1:$E$52</definedName>
  </definedNames>
  <calcPr fullCalcOnLoad="1"/>
</workbook>
</file>

<file path=xl/sharedStrings.xml><?xml version="1.0" encoding="utf-8"?>
<sst xmlns="http://schemas.openxmlformats.org/spreadsheetml/2006/main" count="154" uniqueCount="112">
  <si>
    <t>(Art.  53, Inciso III da LC. 101/00)</t>
  </si>
  <si>
    <t xml:space="preserve">ADMINISTRAÇÃO DIRETA, INDIRETA E FUNDACIONAL </t>
  </si>
  <si>
    <t>MUNICÍPIO DE ATIBAIA</t>
  </si>
  <si>
    <t>RESULTADO PRIMÁRIO</t>
  </si>
  <si>
    <t>Previsão Atualizada</t>
  </si>
  <si>
    <t>Despesas Liquidadas</t>
  </si>
  <si>
    <t>RESULTADO NOMINAL</t>
  </si>
  <si>
    <t>Saulo Pedroso de Souza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</si>
  <si>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</si>
  <si>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</si>
  <si>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</si>
  <si>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</si>
  <si>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</si>
  <si>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</si>
  <si>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</si>
  <si>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</si>
  <si>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Márcia Helena Ruttul Aguirra</t>
  </si>
  <si>
    <t>4º BIMESTRE DE 2015</t>
  </si>
  <si>
    <t>DÍVIDA FISCAL LÍQUIDA</t>
  </si>
  <si>
    <t>Comparativo da Dívida Fiscal e Previdenciária</t>
  </si>
  <si>
    <t>Em 31/Dez/2014 (a)</t>
  </si>
  <si>
    <t>No Bimestre Anterior (b)</t>
  </si>
  <si>
    <t>No Bimeste (c)</t>
  </si>
  <si>
    <t>Dívida Consolidade (I)</t>
  </si>
  <si>
    <t>Disponibilidade de Caixa Bruta</t>
  </si>
  <si>
    <t>Demias Haveres Financeiros</t>
  </si>
  <si>
    <t>(-) Restos a Pagar Processados (Exceto precatórios)</t>
  </si>
  <si>
    <t>Deduções: (II)</t>
  </si>
  <si>
    <t>Dívida Consolidade Líquida (III) = (I - II)</t>
  </si>
  <si>
    <t>Receita de Privatizações (IV)</t>
  </si>
  <si>
    <t>Passivos Reconhecidos (V)</t>
  </si>
  <si>
    <t>Dívida Fiscal Líquida (VI) = (IIII + IV - V)</t>
  </si>
  <si>
    <t>Período de Referência</t>
  </si>
  <si>
    <t>No Bimestre (c-b)</t>
  </si>
  <si>
    <t>Até o Bimestre (c-a)</t>
  </si>
  <si>
    <t>Valor</t>
  </si>
  <si>
    <t>Valor Realizado no Período</t>
  </si>
  <si>
    <t>Valor Corrente</t>
  </si>
  <si>
    <t>Discriminação da Meta Fiscal</t>
  </si>
  <si>
    <t>Meta de Resutado Nominal Fixada no Anexo das Metas Fiscais da LDO p/ o Exercício de Referência</t>
  </si>
  <si>
    <t>REGIME PREVIDENCIÁRIO - DÍVIDA FISCAL LÍQUIDA PREVIDENCIÁRIA</t>
  </si>
  <si>
    <t>Dívida Consolidada Previdenciária (VII)</t>
  </si>
  <si>
    <t>Passivo Atuarial</t>
  </si>
  <si>
    <t>Demais Dívidas</t>
  </si>
  <si>
    <t>Deduções (VIII)</t>
  </si>
  <si>
    <t>Investimentos</t>
  </si>
  <si>
    <t>Demais Haveres Financeiros</t>
  </si>
  <si>
    <t>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</si>
  <si>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</si>
  <si>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</si>
  <si>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</si>
  <si>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Receitas Realizadas</t>
  </si>
  <si>
    <t>Até o Bimestre 2015</t>
  </si>
  <si>
    <t>Até o Bimestre 2014</t>
  </si>
  <si>
    <t>RECEITAS PRIMÁRIAS</t>
  </si>
  <si>
    <t>Receitas Primárias Correntes (I)</t>
  </si>
  <si>
    <t>Receitas Tributárias</t>
  </si>
  <si>
    <t>IPTU</t>
  </si>
  <si>
    <t>ISS</t>
  </si>
  <si>
    <t>ITBI</t>
  </si>
  <si>
    <t>IRRF</t>
  </si>
  <si>
    <t>Outras Receitas Tributárias</t>
  </si>
  <si>
    <t>Receitas de Contribuições</t>
  </si>
  <si>
    <t>Receitas Previdenciárias</t>
  </si>
  <si>
    <t>Outras Receitas de Contribuições</t>
  </si>
  <si>
    <t>Receita Patrimonial Líquida</t>
  </si>
  <si>
    <t>Receita Patrimonial</t>
  </si>
  <si>
    <t>( - ) Aplicações Financeiras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</si>
  <si>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</si>
  <si>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</si>
  <si>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</si>
  <si>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</si>
  <si>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</si>
  <si>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</si>
  <si>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</si>
  <si>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Dívida Ativa</t>
  </si>
  <si>
    <t>Diversas Receitas Correntes</t>
  </si>
  <si>
    <t>Operações de Crédito (III)</t>
  </si>
  <si>
    <t>Receitas de Capital (II)</t>
  </si>
  <si>
    <t>Amortização de Empréstimos (IV)</t>
  </si>
  <si>
    <t>Alienção de Bens (V)</t>
  </si>
  <si>
    <t>Transferências de Capital</t>
  </si>
  <si>
    <t>Outras Transferências de Capital</t>
  </si>
  <si>
    <t>Outras Receitas de Capital</t>
  </si>
  <si>
    <t>Receitas Primárias de Capital (VI) = (II - III - IV - V)</t>
  </si>
  <si>
    <t>Receita Primária Total (VII) = (I + VI)</t>
  </si>
  <si>
    <t>DESPESAS PRIMÁRIAS</t>
  </si>
  <si>
    <t>Despesas Empenhadas</t>
  </si>
  <si>
    <t>Até o Bim. 2015</t>
  </si>
  <si>
    <t>Até o Bim. 2014</t>
  </si>
  <si>
    <t>Despesas Inscritas em RP Ñ Processadas</t>
  </si>
  <si>
    <t>Execução da Despesa</t>
  </si>
  <si>
    <t>Em 2015</t>
  </si>
  <si>
    <t>Em 2014</t>
  </si>
  <si>
    <t>Despesas Correntes (VIII)</t>
  </si>
  <si>
    <t>Pessoal e Encargos Sociais</t>
  </si>
  <si>
    <t>Juros e Encargos da Dívida (IX)</t>
  </si>
  <si>
    <t>Outras Despesas Correntes</t>
  </si>
  <si>
    <t>Despesas Primárias Correntes (X) = (VIII - IX)</t>
  </si>
  <si>
    <t>Despesas de Capital (XI)</t>
  </si>
  <si>
    <t>Inversões Financeiras</t>
  </si>
  <si>
    <t>Concessão de Empréstimos (XII)</t>
  </si>
  <si>
    <t>Aquisição de Título de Capital já Integralizados (XIII)</t>
  </si>
  <si>
    <t>Demais Inversões Financeiras</t>
  </si>
  <si>
    <t>Amortização da Dívida (XIV)</t>
  </si>
  <si>
    <t>Despesas Primárias de Capital (XV) = (XI - XII - XIII - XIV)</t>
  </si>
  <si>
    <t>Reserva de Contingência (XVI)</t>
  </si>
  <si>
    <t>Reserva de RPPS (XVII)</t>
  </si>
  <si>
    <t>Despesa Primária Total (XVIII) = ( X + XV + XVI + XVII)</t>
  </si>
  <si>
    <t>Resultado Primário (XIX) = (VII - XVIII)</t>
  </si>
  <si>
    <t>Saldos de Exercícios Anteriores</t>
  </si>
  <si>
    <t>Meta de Resultado Primário Fixada no Anexo de Metas Fiscais da LDO para o Exercício de Referência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</si>
</sst>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</numFmts>
  <fonts count="58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Arial"/>
      <family val="2"/>
    </font>
    <font>
      <sz val="14"/>
      <color rgb="FF005F89"/>
      <name val="Arial"/>
      <family val="2"/>
    </font>
    <font>
      <sz val="12"/>
      <color rgb="FF005F89"/>
      <name val="Arial"/>
      <family val="2"/>
    </font>
    <font>
      <b/>
      <sz val="12"/>
      <color rgb="FF005F89"/>
      <name val="Arial"/>
      <family val="2"/>
    </font>
    <font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  <font>
      <b/>
      <sz val="14"/>
      <color rgb="FF005F89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>
        <color indexed="63"/>
      </right>
      <top style="thick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ck">
        <color rgb="FFE5E5E5"/>
      </top>
      <bottom style="thin">
        <color rgb="FFE5E5E5"/>
      </bottom>
    </border>
    <border>
      <left>
        <color indexed="63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>
        <color indexed="63"/>
      </bottom>
    </border>
    <border>
      <left>
        <color indexed="63"/>
      </left>
      <right>
        <color indexed="63"/>
      </right>
      <top style="thin">
        <color rgb="FFE5E5E5"/>
      </top>
      <bottom>
        <color indexed="63"/>
      </bottom>
    </border>
    <border>
      <left>
        <color indexed="63"/>
      </left>
      <right style="thin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E5E5E5"/>
      </right>
      <top>
        <color indexed="63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 style="thin">
        <color rgb="FFE5E5E5"/>
      </right>
      <top>
        <color indexed="63"/>
      </top>
      <bottom style="thin">
        <color rgb="FFE5E5E5"/>
      </bottom>
    </border>
  </borders>
  <cellStyleXfs count="69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4" fontId="0" fillId="0" borderId="0" xfId="0" applyNumberFormat="1" applyFont="1" applyAlignment="1" applyProtection="1">
      <alignment vertical="center"/>
      <protection hidden="1"/>
    </xf>
    <xf numFmtId="4" fontId="5" fillId="0" borderId="0" xfId="53" applyNumberFormat="1" applyFont="1" applyBorder="1" applyAlignment="1" applyProtection="1">
      <alignment vertical="center"/>
      <protection hidden="1"/>
    </xf>
    <xf numFmtId="0" fontId="50" fillId="0" borderId="0" xfId="0" applyFont="1" applyAlignment="1" applyProtection="1">
      <alignment vertical="center"/>
      <protection hidden="1"/>
    </xf>
    <xf numFmtId="0" fontId="51" fillId="0" borderId="0" xfId="53" applyFont="1" applyAlignment="1" applyProtection="1">
      <alignment vertical="center"/>
      <protection hidden="1"/>
    </xf>
    <xf numFmtId="0" fontId="52" fillId="0" borderId="0" xfId="53" applyFont="1" applyAlignment="1" applyProtection="1">
      <alignment vertical="center"/>
      <protection hidden="1"/>
    </xf>
    <xf numFmtId="0" fontId="53" fillId="0" borderId="0" xfId="53" applyFont="1" applyAlignment="1" applyProtection="1">
      <alignment horizontal="left" vertical="center" inden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54" fillId="0" borderId="0" xfId="0" applyFont="1" applyAlignment="1" applyProtection="1">
      <alignment vertical="center"/>
      <protection hidden="1"/>
    </xf>
    <xf numFmtId="43" fontId="7" fillId="0" borderId="10" xfId="53" applyNumberFormat="1" applyFont="1" applyBorder="1" applyAlignment="1" applyProtection="1">
      <alignment vertical="center"/>
      <protection hidden="1"/>
    </xf>
    <xf numFmtId="43" fontId="7" fillId="0" borderId="10" xfId="53" applyNumberFormat="1" applyFont="1" applyBorder="1" applyAlignment="1" applyProtection="1">
      <alignment vertical="center"/>
      <protection locked="0"/>
    </xf>
    <xf numFmtId="43" fontId="7" fillId="0" borderId="11" xfId="53" applyNumberFormat="1" applyFont="1" applyBorder="1" applyAlignment="1" applyProtection="1">
      <alignment vertical="center"/>
      <protection locked="0"/>
    </xf>
    <xf numFmtId="43" fontId="6" fillId="32" borderId="10" xfId="53" applyNumberFormat="1" applyFont="1" applyFill="1" applyBorder="1" applyAlignment="1" applyProtection="1">
      <alignment vertical="center"/>
      <protection hidden="1"/>
    </xf>
    <xf numFmtId="43" fontId="6" fillId="32" borderId="11" xfId="53" applyNumberFormat="1" applyFont="1" applyFill="1" applyBorder="1" applyAlignment="1" applyProtection="1">
      <alignment vertical="center"/>
      <protection hidden="1"/>
    </xf>
    <xf numFmtId="0" fontId="52" fillId="0" borderId="0" xfId="53" applyFont="1" applyAlignment="1" applyProtection="1">
      <alignment vertical="center"/>
      <protection hidden="1"/>
    </xf>
    <xf numFmtId="0" fontId="55" fillId="33" borderId="10" xfId="53" applyFont="1" applyFill="1" applyBorder="1" applyAlignment="1" applyProtection="1">
      <alignment horizontal="center" vertical="center"/>
      <protection hidden="1"/>
    </xf>
    <xf numFmtId="0" fontId="55" fillId="33" borderId="11" xfId="53" applyFont="1" applyFill="1" applyBorder="1" applyAlignment="1" applyProtection="1">
      <alignment horizontal="center" vertical="center"/>
      <protection hidden="1"/>
    </xf>
    <xf numFmtId="43" fontId="6" fillId="32" borderId="12" xfId="53" applyNumberFormat="1" applyFont="1" applyFill="1" applyBorder="1" applyAlignment="1" applyProtection="1">
      <alignment vertical="center"/>
      <protection hidden="1"/>
    </xf>
    <xf numFmtId="43" fontId="6" fillId="32" borderId="13" xfId="53" applyNumberFormat="1" applyFont="1" applyFill="1" applyBorder="1" applyAlignment="1" applyProtection="1">
      <alignment vertical="center"/>
      <protection hidden="1"/>
    </xf>
    <xf numFmtId="4" fontId="5" fillId="0" borderId="12" xfId="53" applyNumberFormat="1" applyFont="1" applyBorder="1" applyAlignment="1" applyProtection="1">
      <alignment vertical="center"/>
      <protection hidden="1"/>
    </xf>
    <xf numFmtId="4" fontId="5" fillId="0" borderId="13" xfId="53" applyNumberFormat="1" applyFont="1" applyBorder="1" applyAlignment="1" applyProtection="1">
      <alignment vertical="center"/>
      <protection hidden="1"/>
    </xf>
    <xf numFmtId="43" fontId="8" fillId="0" borderId="10" xfId="53" applyNumberFormat="1" applyFont="1" applyBorder="1" applyAlignment="1" applyProtection="1">
      <alignment vertical="center"/>
      <protection locked="0"/>
    </xf>
    <xf numFmtId="43" fontId="6" fillId="32" borderId="10" xfId="53" applyNumberFormat="1" applyFont="1" applyFill="1" applyBorder="1" applyAlignment="1" applyProtection="1">
      <alignment vertical="center"/>
      <protection locked="0"/>
    </xf>
    <xf numFmtId="43" fontId="8" fillId="32" borderId="10" xfId="53" applyNumberFormat="1" applyFont="1" applyFill="1" applyBorder="1" applyAlignment="1" applyProtection="1">
      <alignment vertical="center"/>
      <protection locked="0"/>
    </xf>
    <xf numFmtId="43" fontId="8" fillId="0" borderId="11" xfId="53" applyNumberFormat="1" applyFont="1" applyBorder="1" applyAlignment="1" applyProtection="1">
      <alignment vertical="center"/>
      <protection locked="0"/>
    </xf>
    <xf numFmtId="43" fontId="7" fillId="0" borderId="11" xfId="53" applyNumberFormat="1" applyFont="1" applyBorder="1" applyAlignment="1" applyProtection="1">
      <alignment vertical="center"/>
      <protection hidden="1"/>
    </xf>
    <xf numFmtId="43" fontId="6" fillId="32" borderId="11" xfId="53" applyNumberFormat="1" applyFont="1" applyFill="1" applyBorder="1" applyAlignment="1" applyProtection="1">
      <alignment vertical="center"/>
      <protection locked="0"/>
    </xf>
    <xf numFmtId="43" fontId="6" fillId="32" borderId="12" xfId="53" applyNumberFormat="1" applyFont="1" applyFill="1" applyBorder="1" applyAlignment="1" applyProtection="1">
      <alignment vertical="center"/>
      <protection locked="0"/>
    </xf>
    <xf numFmtId="43" fontId="6" fillId="32" borderId="13" xfId="53" applyNumberFormat="1" applyFont="1" applyFill="1" applyBorder="1" applyAlignment="1" applyProtection="1">
      <alignment vertical="center"/>
      <protection locked="0"/>
    </xf>
    <xf numFmtId="43" fontId="8" fillId="0" borderId="10" xfId="53" applyNumberFormat="1" applyFont="1" applyBorder="1" applyAlignment="1" applyProtection="1">
      <alignment vertical="center"/>
      <protection hidden="1"/>
    </xf>
    <xf numFmtId="43" fontId="8" fillId="0" borderId="11" xfId="53" applyNumberFormat="1" applyFont="1" applyBorder="1" applyAlignment="1" applyProtection="1">
      <alignment vertical="center"/>
      <protection hidden="1"/>
    </xf>
    <xf numFmtId="43" fontId="6" fillId="0" borderId="10" xfId="53" applyNumberFormat="1" applyFont="1" applyFill="1" applyBorder="1" applyAlignment="1" applyProtection="1">
      <alignment vertical="center"/>
      <protection hidden="1"/>
    </xf>
    <xf numFmtId="43" fontId="8" fillId="0" borderId="10" xfId="53" applyNumberFormat="1" applyFont="1" applyFill="1" applyBorder="1" applyAlignment="1" applyProtection="1">
      <alignment vertical="center"/>
      <protection hidden="1"/>
    </xf>
    <xf numFmtId="43" fontId="8" fillId="0" borderId="11" xfId="53" applyNumberFormat="1" applyFont="1" applyFill="1" applyBorder="1" applyAlignment="1" applyProtection="1">
      <alignment vertical="center"/>
      <protection hidden="1"/>
    </xf>
    <xf numFmtId="43" fontId="7" fillId="34" borderId="10" xfId="53" applyNumberFormat="1" applyFont="1" applyFill="1" applyBorder="1" applyAlignment="1" applyProtection="1">
      <alignment vertical="center"/>
      <protection hidden="1"/>
    </xf>
    <xf numFmtId="43" fontId="7" fillId="32" borderId="10" xfId="53" applyNumberFormat="1" applyFont="1" applyFill="1" applyBorder="1" applyAlignment="1" applyProtection="1">
      <alignment vertical="center"/>
      <protection hidden="1"/>
    </xf>
    <xf numFmtId="43" fontId="6" fillId="0" borderId="11" xfId="53" applyNumberFormat="1" applyFont="1" applyFill="1" applyBorder="1" applyAlignment="1" applyProtection="1">
      <alignment vertical="center"/>
      <protection hidden="1"/>
    </xf>
    <xf numFmtId="0" fontId="0" fillId="34" borderId="10" xfId="0" applyFont="1" applyFill="1" applyBorder="1" applyAlignment="1" applyProtection="1">
      <alignment vertical="center"/>
      <protection hidden="1"/>
    </xf>
    <xf numFmtId="43" fontId="7" fillId="32" borderId="11" xfId="53" applyNumberFormat="1" applyFont="1" applyFill="1" applyBorder="1" applyAlignment="1" applyProtection="1">
      <alignment vertical="center"/>
      <protection hidden="1"/>
    </xf>
    <xf numFmtId="43" fontId="8" fillId="32" borderId="11" xfId="53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56" fillId="0" borderId="0" xfId="53" applyFont="1" applyAlignment="1" applyProtection="1">
      <alignment horizontal="center" vertical="center"/>
      <protection hidden="1"/>
    </xf>
    <xf numFmtId="0" fontId="57" fillId="0" borderId="0" xfId="53" applyFont="1" applyAlignment="1" applyProtection="1">
      <alignment horizontal="center" vertical="center"/>
      <protection hidden="1"/>
    </xf>
    <xf numFmtId="0" fontId="55" fillId="33" borderId="14" xfId="53" applyFont="1" applyFill="1" applyBorder="1" applyAlignment="1" applyProtection="1">
      <alignment horizontal="center" vertical="center"/>
      <protection hidden="1"/>
    </xf>
    <xf numFmtId="0" fontId="55" fillId="33" borderId="15" xfId="53" applyFont="1" applyFill="1" applyBorder="1" applyAlignment="1" applyProtection="1">
      <alignment horizontal="center" vertical="center"/>
      <protection hidden="1"/>
    </xf>
    <xf numFmtId="0" fontId="55" fillId="33" borderId="16" xfId="53" applyFont="1" applyFill="1" applyBorder="1" applyAlignment="1" applyProtection="1">
      <alignment horizontal="center" vertical="center"/>
      <protection hidden="1"/>
    </xf>
    <xf numFmtId="0" fontId="55" fillId="33" borderId="10" xfId="53" applyFont="1" applyFill="1" applyBorder="1" applyAlignment="1" applyProtection="1">
      <alignment horizontal="center" vertical="center"/>
      <protection hidden="1"/>
    </xf>
    <xf numFmtId="0" fontId="55" fillId="33" borderId="17" xfId="53" applyFont="1" applyFill="1" applyBorder="1" applyAlignment="1" applyProtection="1">
      <alignment horizontal="center" vertical="center"/>
      <protection hidden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5" fillId="33" borderId="20" xfId="53" applyFont="1" applyFill="1" applyBorder="1" applyAlignment="1" applyProtection="1">
      <alignment horizontal="center" vertical="center"/>
      <protection hidden="1"/>
    </xf>
    <xf numFmtId="0" fontId="6" fillId="32" borderId="16" xfId="53" applyFont="1" applyFill="1" applyBorder="1" applyAlignment="1" applyProtection="1">
      <alignment horizontal="left" vertical="center" indent="1"/>
      <protection hidden="1"/>
    </xf>
    <xf numFmtId="0" fontId="6" fillId="32" borderId="10" xfId="53" applyFont="1" applyFill="1" applyBorder="1" applyAlignment="1" applyProtection="1">
      <alignment horizontal="left" vertical="center" indent="1"/>
      <protection hidden="1"/>
    </xf>
    <xf numFmtId="0" fontId="7" fillId="0" borderId="16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32" borderId="21" xfId="53" applyFont="1" applyFill="1" applyBorder="1" applyAlignment="1" applyProtection="1">
      <alignment horizontal="left" vertical="center" indent="1"/>
      <protection hidden="1"/>
    </xf>
    <xf numFmtId="0" fontId="6" fillId="32" borderId="12" xfId="53" applyFont="1" applyFill="1" applyBorder="1" applyAlignment="1" applyProtection="1">
      <alignment horizontal="left" vertical="center" indent="1"/>
      <protection hidden="1"/>
    </xf>
    <xf numFmtId="0" fontId="7" fillId="0" borderId="21" xfId="53" applyFont="1" applyBorder="1" applyAlignment="1" applyProtection="1">
      <alignment horizontal="left" vertical="center" indent="1"/>
      <protection hidden="1"/>
    </xf>
    <xf numFmtId="0" fontId="7" fillId="0" borderId="12" xfId="53" applyFont="1" applyBorder="1" applyAlignment="1" applyProtection="1">
      <alignment horizontal="left" vertical="center" indent="1"/>
      <protection hidden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43" fontId="5" fillId="0" borderId="12" xfId="53" applyNumberFormat="1" applyFont="1" applyBorder="1" applyAlignment="1" applyProtection="1">
      <alignment horizontal="center" vertical="center"/>
      <protection hidden="1"/>
    </xf>
    <xf numFmtId="43" fontId="5" fillId="0" borderId="13" xfId="53" applyNumberFormat="1" applyFont="1" applyBorder="1" applyAlignment="1" applyProtection="1">
      <alignment horizontal="center" vertical="center"/>
      <protection hidden="1"/>
    </xf>
    <xf numFmtId="0" fontId="8" fillId="0" borderId="16" xfId="53" applyFont="1" applyBorder="1" applyAlignment="1" applyProtection="1">
      <alignment horizontal="left" vertical="center" indent="1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6" fillId="32" borderId="16" xfId="53" applyFont="1" applyFill="1" applyBorder="1" applyAlignment="1" applyProtection="1">
      <alignment vertical="center"/>
      <protection hidden="1"/>
    </xf>
    <xf numFmtId="0" fontId="6" fillId="32" borderId="10" xfId="53" applyFont="1" applyFill="1" applyBorder="1" applyAlignment="1" applyProtection="1">
      <alignment vertical="center"/>
      <protection hidden="1"/>
    </xf>
    <xf numFmtId="0" fontId="6" fillId="32" borderId="21" xfId="53" applyFont="1" applyFill="1" applyBorder="1" applyAlignment="1" applyProtection="1">
      <alignment vertical="center"/>
      <protection hidden="1"/>
    </xf>
    <xf numFmtId="0" fontId="6" fillId="32" borderId="12" xfId="53" applyFont="1" applyFill="1" applyBorder="1" applyAlignment="1" applyProtection="1">
      <alignment vertical="center"/>
      <protection hidden="1"/>
    </xf>
    <xf numFmtId="0" fontId="55" fillId="33" borderId="22" xfId="53" applyFont="1" applyFill="1" applyBorder="1" applyAlignment="1" applyProtection="1">
      <alignment horizontal="center" vertical="center"/>
      <protection hidden="1"/>
    </xf>
    <xf numFmtId="0" fontId="55" fillId="33" borderId="23" xfId="53" applyFont="1" applyFill="1" applyBorder="1" applyAlignment="1" applyProtection="1">
      <alignment horizontal="center" vertical="center"/>
      <protection hidden="1"/>
    </xf>
    <xf numFmtId="0" fontId="55" fillId="33" borderId="24" xfId="53" applyFont="1" applyFill="1" applyBorder="1" applyAlignment="1" applyProtection="1">
      <alignment horizontal="center" vertical="center"/>
      <protection hidden="1"/>
    </xf>
    <xf numFmtId="0" fontId="55" fillId="33" borderId="11" xfId="53" applyFont="1" applyFill="1" applyBorder="1" applyAlignment="1" applyProtection="1">
      <alignment horizontal="center" vertical="center"/>
      <protection hidden="1"/>
    </xf>
    <xf numFmtId="0" fontId="55" fillId="33" borderId="25" xfId="53" applyFont="1" applyFill="1" applyBorder="1" applyAlignment="1" applyProtection="1">
      <alignment horizontal="left" vertical="center" indent="1"/>
      <protection hidden="1"/>
    </xf>
    <xf numFmtId="0" fontId="55" fillId="33" borderId="26" xfId="53" applyFont="1" applyFill="1" applyBorder="1" applyAlignment="1" applyProtection="1">
      <alignment horizontal="left" vertical="center" indent="1"/>
      <protection hidden="1"/>
    </xf>
    <xf numFmtId="0" fontId="55" fillId="33" borderId="27" xfId="53" applyFont="1" applyFill="1" applyBorder="1" applyAlignment="1" applyProtection="1">
      <alignment horizontal="left" vertical="center" indent="1"/>
      <protection hidden="1"/>
    </xf>
    <xf numFmtId="0" fontId="55" fillId="33" borderId="28" xfId="53" applyFont="1" applyFill="1" applyBorder="1" applyAlignment="1" applyProtection="1">
      <alignment horizontal="left" vertical="center" indent="1"/>
      <protection hidden="1"/>
    </xf>
    <xf numFmtId="0" fontId="55" fillId="33" borderId="0" xfId="53" applyFont="1" applyFill="1" applyBorder="1" applyAlignment="1" applyProtection="1">
      <alignment horizontal="left" vertical="center" indent="1"/>
      <protection hidden="1"/>
    </xf>
    <xf numFmtId="0" fontId="55" fillId="33" borderId="29" xfId="53" applyFont="1" applyFill="1" applyBorder="1" applyAlignment="1" applyProtection="1">
      <alignment horizontal="left" vertical="center" indent="1"/>
      <protection hidden="1"/>
    </xf>
    <xf numFmtId="0" fontId="55" fillId="33" borderId="30" xfId="53" applyFont="1" applyFill="1" applyBorder="1" applyAlignment="1" applyProtection="1">
      <alignment horizontal="left" vertical="center" indent="1"/>
      <protection hidden="1"/>
    </xf>
    <xf numFmtId="0" fontId="55" fillId="33" borderId="31" xfId="53" applyFont="1" applyFill="1" applyBorder="1" applyAlignment="1" applyProtection="1">
      <alignment horizontal="left" vertical="center" indent="1"/>
      <protection hidden="1"/>
    </xf>
    <xf numFmtId="0" fontId="55" fillId="33" borderId="32" xfId="53" applyFont="1" applyFill="1" applyBorder="1" applyAlignment="1" applyProtection="1">
      <alignment horizontal="left" vertical="center" indent="1"/>
      <protection hidden="1"/>
    </xf>
    <xf numFmtId="0" fontId="8" fillId="0" borderId="16" xfId="53" applyFont="1" applyBorder="1" applyAlignment="1" applyProtection="1">
      <alignment horizontal="left" vertical="center" indent="2"/>
      <protection hidden="1"/>
    </xf>
    <xf numFmtId="0" fontId="8" fillId="0" borderId="10" xfId="53" applyFont="1" applyBorder="1" applyAlignment="1" applyProtection="1">
      <alignment horizontal="left" vertical="center" indent="2"/>
      <protection hidden="1"/>
    </xf>
    <xf numFmtId="0" fontId="6" fillId="0" borderId="16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0" fontId="7" fillId="0" borderId="16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8" fillId="0" borderId="16" xfId="53" applyFont="1" applyFill="1" applyBorder="1" applyAlignment="1" applyProtection="1">
      <alignment horizontal="left" vertical="center" indent="2"/>
      <protection hidden="1"/>
    </xf>
    <xf numFmtId="0" fontId="8" fillId="0" borderId="10" xfId="53" applyFont="1" applyFill="1" applyBorder="1" applyAlignment="1" applyProtection="1">
      <alignment horizontal="left" vertical="center" indent="2"/>
      <protection hidden="1"/>
    </xf>
    <xf numFmtId="39" fontId="55" fillId="33" borderId="22" xfId="53" applyNumberFormat="1" applyFont="1" applyFill="1" applyBorder="1" applyAlignment="1" applyProtection="1">
      <alignment horizontal="center" vertical="center"/>
      <protection hidden="1"/>
    </xf>
    <xf numFmtId="39" fontId="55" fillId="33" borderId="23" xfId="53" applyNumberFormat="1" applyFont="1" applyFill="1" applyBorder="1" applyAlignment="1" applyProtection="1">
      <alignment horizontal="center" vertical="center"/>
      <protection hidden="1"/>
    </xf>
    <xf numFmtId="39" fontId="55" fillId="33" borderId="24" xfId="53" applyNumberFormat="1" applyFont="1" applyFill="1" applyBorder="1" applyAlignment="1" applyProtection="1">
      <alignment horizontal="center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showGridLines="0" zoomScalePageLayoutView="0" workbookViewId="0" topLeftCell="A34">
      <selection activeCell="C55" sqref="C55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44" t="s">
        <v>6</v>
      </c>
      <c r="B1" s="44"/>
      <c r="C1" s="44"/>
      <c r="D1" s="44"/>
      <c r="E1" s="44"/>
    </row>
    <row r="2" spans="1:5" ht="18">
      <c r="A2" s="45" t="s">
        <v>0</v>
      </c>
      <c r="B2" s="45"/>
      <c r="C2" s="45"/>
      <c r="D2" s="45"/>
      <c r="E2" s="45"/>
    </row>
    <row r="3" spans="1:5" ht="18">
      <c r="A3" s="45" t="s">
        <v>1</v>
      </c>
      <c r="B3" s="45"/>
      <c r="C3" s="45"/>
      <c r="D3" s="45"/>
      <c r="E3" s="45"/>
    </row>
    <row r="4" spans="1:5" ht="18">
      <c r="A4" s="9" t="s">
        <v>2</v>
      </c>
      <c r="B4" s="7"/>
      <c r="C4" s="8"/>
      <c r="D4" s="8"/>
      <c r="E4" s="8"/>
    </row>
    <row r="5" spans="1:5" ht="18">
      <c r="A5" s="9" t="s">
        <v>17</v>
      </c>
      <c r="B5" s="7"/>
      <c r="C5" s="8"/>
      <c r="D5" s="8"/>
      <c r="E5" s="8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46" t="s">
        <v>18</v>
      </c>
      <c r="B7" s="47"/>
      <c r="C7" s="50" t="s">
        <v>19</v>
      </c>
      <c r="D7" s="51"/>
      <c r="E7" s="52"/>
    </row>
    <row r="8" spans="1:5" ht="19.5" customHeight="1">
      <c r="A8" s="48"/>
      <c r="B8" s="49"/>
      <c r="C8" s="18" t="s">
        <v>20</v>
      </c>
      <c r="D8" s="18" t="s">
        <v>21</v>
      </c>
      <c r="E8" s="19" t="s">
        <v>22</v>
      </c>
    </row>
    <row r="9" spans="1:6" ht="19.5" customHeight="1">
      <c r="A9" s="54" t="s">
        <v>23</v>
      </c>
      <c r="B9" s="55"/>
      <c r="C9" s="15">
        <v>31301772.17</v>
      </c>
      <c r="D9" s="15">
        <v>32424045.47</v>
      </c>
      <c r="E9" s="16">
        <v>34024542.52</v>
      </c>
      <c r="F9" s="4"/>
    </row>
    <row r="10" spans="1:6" ht="19.5" customHeight="1">
      <c r="A10" s="54" t="s">
        <v>27</v>
      </c>
      <c r="B10" s="55"/>
      <c r="C10" s="15">
        <f>SUM(C11+C12-C13)</f>
        <v>42565523.9</v>
      </c>
      <c r="D10" s="15">
        <f>SUM(D11+D12-D13)</f>
        <v>75371179.02</v>
      </c>
      <c r="E10" s="16">
        <f>SUM(E11+E12-E13)</f>
        <v>64512937.87</v>
      </c>
      <c r="F10" s="4"/>
    </row>
    <row r="11" spans="1:6" ht="19.5" customHeight="1">
      <c r="A11" s="56" t="s">
        <v>24</v>
      </c>
      <c r="B11" s="57"/>
      <c r="C11" s="13">
        <v>51576131.8</v>
      </c>
      <c r="D11" s="13">
        <v>74862815.81</v>
      </c>
      <c r="E11" s="14">
        <v>63837198.18</v>
      </c>
      <c r="F11" s="4"/>
    </row>
    <row r="12" spans="1:5" ht="19.5" customHeight="1">
      <c r="A12" s="56" t="s">
        <v>25</v>
      </c>
      <c r="B12" s="57"/>
      <c r="C12" s="13">
        <v>801397.49</v>
      </c>
      <c r="D12" s="13">
        <v>508363.21</v>
      </c>
      <c r="E12" s="14">
        <v>675739.69</v>
      </c>
    </row>
    <row r="13" spans="1:6" ht="19.5" customHeight="1">
      <c r="A13" s="56" t="s">
        <v>26</v>
      </c>
      <c r="B13" s="57"/>
      <c r="C13" s="13">
        <v>9812005.39</v>
      </c>
      <c r="D13" s="13">
        <v>0</v>
      </c>
      <c r="E13" s="14">
        <v>0</v>
      </c>
      <c r="F13" s="4"/>
    </row>
    <row r="14" spans="1:6" ht="19.5" customHeight="1">
      <c r="A14" s="54" t="s">
        <v>28</v>
      </c>
      <c r="B14" s="55"/>
      <c r="C14" s="15">
        <f>C9-C10</f>
        <v>-11263751.729999997</v>
      </c>
      <c r="D14" s="15">
        <f>D9-D10</f>
        <v>-42947133.55</v>
      </c>
      <c r="E14" s="16">
        <f>E9-E10</f>
        <v>-30488395.349999994</v>
      </c>
      <c r="F14" s="4"/>
    </row>
    <row r="15" spans="1:6" ht="19.5" customHeight="1">
      <c r="A15" s="54" t="s">
        <v>29</v>
      </c>
      <c r="B15" s="55"/>
      <c r="C15" s="15">
        <v>0</v>
      </c>
      <c r="D15" s="15">
        <v>0</v>
      </c>
      <c r="E15" s="16">
        <v>0</v>
      </c>
      <c r="F15" s="4"/>
    </row>
    <row r="16" spans="1:6" ht="19.5" customHeight="1">
      <c r="A16" s="54" t="s">
        <v>30</v>
      </c>
      <c r="B16" s="55"/>
      <c r="C16" s="15">
        <v>2643160.44</v>
      </c>
      <c r="D16" s="15">
        <v>2535578.16</v>
      </c>
      <c r="E16" s="16">
        <v>2499717.4</v>
      </c>
      <c r="F16" s="4"/>
    </row>
    <row r="17" spans="1:6" ht="19.5" customHeight="1" thickBot="1">
      <c r="A17" s="58" t="s">
        <v>31</v>
      </c>
      <c r="B17" s="59"/>
      <c r="C17" s="20">
        <f>C14+C15-C16</f>
        <v>-13906912.169999996</v>
      </c>
      <c r="D17" s="20">
        <f>D14+D15-D16</f>
        <v>-45482711.70999999</v>
      </c>
      <c r="E17" s="21">
        <f>E14+E15-E16</f>
        <v>-32988112.749999993</v>
      </c>
      <c r="F17" s="4"/>
    </row>
    <row r="18" spans="1:5" ht="15" customHeight="1" thickTop="1">
      <c r="A18" s="2"/>
      <c r="B18" s="2"/>
      <c r="C18" s="5"/>
      <c r="D18" s="5"/>
      <c r="E18" s="5"/>
    </row>
    <row r="19" spans="1:5" ht="15" customHeight="1" thickBot="1">
      <c r="A19" s="2"/>
      <c r="B19" s="2"/>
      <c r="C19" s="5"/>
      <c r="D19" s="5"/>
      <c r="E19" s="5"/>
    </row>
    <row r="20" spans="1:5" ht="19.5" customHeight="1" thickTop="1">
      <c r="A20" s="46" t="s">
        <v>6</v>
      </c>
      <c r="B20" s="47"/>
      <c r="C20" s="47"/>
      <c r="D20" s="47" t="s">
        <v>32</v>
      </c>
      <c r="E20" s="53"/>
    </row>
    <row r="21" spans="1:5" ht="19.5" customHeight="1">
      <c r="A21" s="48"/>
      <c r="B21" s="49"/>
      <c r="C21" s="49"/>
      <c r="D21" s="18" t="s">
        <v>33</v>
      </c>
      <c r="E21" s="19" t="s">
        <v>34</v>
      </c>
    </row>
    <row r="22" spans="1:5" ht="19.5" customHeight="1" thickBot="1">
      <c r="A22" s="60" t="s">
        <v>35</v>
      </c>
      <c r="B22" s="61"/>
      <c r="C22" s="61"/>
      <c r="D22" s="22">
        <f>E17-D17</f>
        <v>12494598.96</v>
      </c>
      <c r="E22" s="23">
        <f>E17-C17</f>
        <v>-19081200.58</v>
      </c>
    </row>
    <row r="23" spans="1:5" ht="15" customHeight="1" thickTop="1">
      <c r="A23" s="2"/>
      <c r="B23" s="2"/>
      <c r="C23" s="5"/>
      <c r="D23" s="5"/>
      <c r="E23" s="5"/>
    </row>
    <row r="24" spans="1:5" ht="15" customHeight="1" thickBot="1">
      <c r="A24" s="2"/>
      <c r="B24" s="2"/>
      <c r="C24" s="5"/>
      <c r="D24" s="5"/>
      <c r="E24" s="5"/>
    </row>
    <row r="25" spans="1:5" ht="19.5" customHeight="1" thickTop="1">
      <c r="A25" s="46" t="s">
        <v>38</v>
      </c>
      <c r="B25" s="47"/>
      <c r="C25" s="47"/>
      <c r="D25" s="47" t="s">
        <v>36</v>
      </c>
      <c r="E25" s="62"/>
    </row>
    <row r="26" spans="1:5" ht="19.5" customHeight="1">
      <c r="A26" s="48"/>
      <c r="B26" s="49"/>
      <c r="C26" s="49"/>
      <c r="D26" s="49" t="s">
        <v>37</v>
      </c>
      <c r="E26" s="63"/>
    </row>
    <row r="27" spans="1:5" ht="19.5" customHeight="1" thickBot="1">
      <c r="A27" s="60" t="s">
        <v>39</v>
      </c>
      <c r="B27" s="61"/>
      <c r="C27" s="61"/>
      <c r="D27" s="64">
        <v>22405177.55</v>
      </c>
      <c r="E27" s="65"/>
    </row>
    <row r="28" spans="1:5" ht="15" customHeight="1" thickTop="1">
      <c r="A28" s="2"/>
      <c r="B28" s="2"/>
      <c r="C28" s="5"/>
      <c r="D28" s="5"/>
      <c r="E28" s="5"/>
    </row>
    <row r="29" spans="1:5" ht="15" customHeight="1" thickBot="1">
      <c r="A29" s="2"/>
      <c r="B29" s="2"/>
      <c r="C29" s="5"/>
      <c r="D29" s="5"/>
      <c r="E29" s="5"/>
    </row>
    <row r="30" spans="1:5" ht="19.5" customHeight="1" thickTop="1">
      <c r="A30" s="46" t="s">
        <v>40</v>
      </c>
      <c r="B30" s="47"/>
      <c r="C30" s="47" t="s">
        <v>19</v>
      </c>
      <c r="D30" s="47"/>
      <c r="E30" s="53"/>
    </row>
    <row r="31" spans="1:5" ht="19.5" customHeight="1">
      <c r="A31" s="48"/>
      <c r="B31" s="49"/>
      <c r="C31" s="18" t="s">
        <v>20</v>
      </c>
      <c r="D31" s="18" t="s">
        <v>21</v>
      </c>
      <c r="E31" s="19" t="s">
        <v>22</v>
      </c>
    </row>
    <row r="32" spans="1:5" ht="19.5" customHeight="1">
      <c r="A32" s="54" t="s">
        <v>41</v>
      </c>
      <c r="B32" s="55"/>
      <c r="C32" s="15">
        <f>SUM(C33:C34)</f>
        <v>0</v>
      </c>
      <c r="D32" s="15">
        <f>SUM(D33:D34)</f>
        <v>0</v>
      </c>
      <c r="E32" s="16">
        <f>SUM(E33:E34)</f>
        <v>0</v>
      </c>
    </row>
    <row r="33" spans="1:5" ht="19.5" customHeight="1">
      <c r="A33" s="56" t="s">
        <v>42</v>
      </c>
      <c r="B33" s="57"/>
      <c r="C33" s="13">
        <v>0</v>
      </c>
      <c r="D33" s="13">
        <v>0</v>
      </c>
      <c r="E33" s="14">
        <v>0</v>
      </c>
    </row>
    <row r="34" spans="1:5" ht="19.5" customHeight="1">
      <c r="A34" s="56" t="s">
        <v>43</v>
      </c>
      <c r="B34" s="57"/>
      <c r="C34" s="13">
        <v>0</v>
      </c>
      <c r="D34" s="13">
        <v>0</v>
      </c>
      <c r="E34" s="14">
        <v>0</v>
      </c>
    </row>
    <row r="35" spans="1:5" ht="19.5" customHeight="1">
      <c r="A35" s="54" t="s">
        <v>44</v>
      </c>
      <c r="B35" s="55"/>
      <c r="C35" s="15">
        <f>SUM(C36:C39)</f>
        <v>0</v>
      </c>
      <c r="D35" s="15">
        <f>SUM(D36:D39)</f>
        <v>0</v>
      </c>
      <c r="E35" s="16">
        <f>SUM(E36:E39)</f>
        <v>0</v>
      </c>
    </row>
    <row r="36" spans="1:5" ht="19.5" customHeight="1">
      <c r="A36" s="56" t="s">
        <v>24</v>
      </c>
      <c r="B36" s="57"/>
      <c r="C36" s="13">
        <v>0</v>
      </c>
      <c r="D36" s="13">
        <v>0</v>
      </c>
      <c r="E36" s="14">
        <v>0</v>
      </c>
    </row>
    <row r="37" spans="1:5" ht="19.5" customHeight="1">
      <c r="A37" s="56" t="s">
        <v>45</v>
      </c>
      <c r="B37" s="57"/>
      <c r="C37" s="13">
        <v>0</v>
      </c>
      <c r="D37" s="13">
        <v>0</v>
      </c>
      <c r="E37" s="14">
        <v>0</v>
      </c>
    </row>
    <row r="38" spans="1:5" ht="19.5" customHeight="1">
      <c r="A38" s="56" t="s">
        <v>46</v>
      </c>
      <c r="B38" s="57"/>
      <c r="C38" s="13">
        <v>0</v>
      </c>
      <c r="D38" s="13">
        <v>0</v>
      </c>
      <c r="E38" s="14">
        <v>0</v>
      </c>
    </row>
    <row r="39" spans="1:5" ht="19.5" customHeight="1">
      <c r="A39" s="56" t="s">
        <v>47</v>
      </c>
      <c r="B39" s="57"/>
      <c r="C39" s="13">
        <v>0</v>
      </c>
      <c r="D39" s="13">
        <v>0</v>
      </c>
      <c r="E39" s="14">
        <v>0</v>
      </c>
    </row>
    <row r="40" spans="1:5" ht="19.5" customHeight="1">
      <c r="A40" s="54" t="s">
        <v>48</v>
      </c>
      <c r="B40" s="55"/>
      <c r="C40" s="15">
        <f>C32-C35</f>
        <v>0</v>
      </c>
      <c r="D40" s="15">
        <f>D32-D35</f>
        <v>0</v>
      </c>
      <c r="E40" s="16">
        <f>E32-E35</f>
        <v>0</v>
      </c>
    </row>
    <row r="41" spans="1:5" ht="19.5" customHeight="1">
      <c r="A41" s="54" t="s">
        <v>49</v>
      </c>
      <c r="B41" s="55"/>
      <c r="C41" s="15">
        <v>0</v>
      </c>
      <c r="D41" s="15">
        <v>0</v>
      </c>
      <c r="E41" s="16">
        <v>0</v>
      </c>
    </row>
    <row r="42" spans="1:5" ht="19.5" customHeight="1" thickBot="1">
      <c r="A42" s="58" t="s">
        <v>50</v>
      </c>
      <c r="B42" s="59"/>
      <c r="C42" s="20">
        <f>C40-C41</f>
        <v>0</v>
      </c>
      <c r="D42" s="20">
        <f>D40-D41</f>
        <v>0</v>
      </c>
      <c r="E42" s="21">
        <f>E40-E41</f>
        <v>0</v>
      </c>
    </row>
    <row r="43" spans="1:5" ht="19.5" customHeight="1" thickTop="1">
      <c r="A43" s="2"/>
      <c r="B43" s="2"/>
      <c r="C43" s="5"/>
      <c r="D43" s="5"/>
      <c r="E43" s="5"/>
    </row>
    <row r="44" spans="1:5" ht="15" customHeight="1">
      <c r="A44" s="43" t="s">
        <v>7</v>
      </c>
      <c r="B44" s="43"/>
      <c r="C44" s="43" t="s">
        <v>16</v>
      </c>
      <c r="D44" s="43"/>
      <c r="E44" s="43"/>
    </row>
    <row r="45" spans="1:5" ht="15" customHeight="1">
      <c r="A45" s="43" t="s">
        <v>10</v>
      </c>
      <c r="B45" s="43"/>
      <c r="C45" s="43" t="s">
        <v>11</v>
      </c>
      <c r="D45" s="43"/>
      <c r="E45" s="43"/>
    </row>
    <row r="46" spans="1:5" ht="15" customHeight="1">
      <c r="A46" s="10"/>
      <c r="B46" s="2"/>
      <c r="C46" s="10"/>
      <c r="D46" s="10"/>
      <c r="E46" s="10"/>
    </row>
    <row r="47" spans="1:5" ht="15" customHeight="1">
      <c r="A47" s="43" t="s">
        <v>8</v>
      </c>
      <c r="B47" s="43"/>
      <c r="C47" s="43" t="s">
        <v>9</v>
      </c>
      <c r="D47" s="43"/>
      <c r="E47" s="43"/>
    </row>
    <row r="48" spans="1:5" ht="15" customHeight="1">
      <c r="A48" s="43" t="s">
        <v>12</v>
      </c>
      <c r="B48" s="43"/>
      <c r="C48" s="43" t="s">
        <v>13</v>
      </c>
      <c r="D48" s="43"/>
      <c r="E48" s="43"/>
    </row>
    <row r="49" spans="1:5" ht="15" customHeight="1">
      <c r="A49" s="43" t="s">
        <v>14</v>
      </c>
      <c r="B49" s="43"/>
      <c r="C49" s="43" t="s">
        <v>15</v>
      </c>
      <c r="D49" s="43"/>
      <c r="E49" s="43"/>
    </row>
    <row r="50" spans="1:5" ht="15" customHeight="1">
      <c r="A50" s="10"/>
      <c r="B50" s="2"/>
      <c r="C50" s="10"/>
      <c r="D50" s="10"/>
      <c r="E50" s="10"/>
    </row>
  </sheetData>
  <sheetProtection selectLockedCells="1"/>
  <mergeCells count="45">
    <mergeCell ref="A42:B42"/>
    <mergeCell ref="C44:E44"/>
    <mergeCell ref="C45:E45"/>
    <mergeCell ref="A36:B36"/>
    <mergeCell ref="A37:B37"/>
    <mergeCell ref="A38:B38"/>
    <mergeCell ref="A39:B39"/>
    <mergeCell ref="A40:B40"/>
    <mergeCell ref="A41:B41"/>
    <mergeCell ref="A30:B31"/>
    <mergeCell ref="C30:E30"/>
    <mergeCell ref="A32:B32"/>
    <mergeCell ref="A33:B33"/>
    <mergeCell ref="A34:B34"/>
    <mergeCell ref="A35:B35"/>
    <mergeCell ref="A22:C22"/>
    <mergeCell ref="A25:C26"/>
    <mergeCell ref="D25:E25"/>
    <mergeCell ref="D26:E26"/>
    <mergeCell ref="A27:C27"/>
    <mergeCell ref="D27:E27"/>
    <mergeCell ref="A12:B12"/>
    <mergeCell ref="A13:B13"/>
    <mergeCell ref="A14:B14"/>
    <mergeCell ref="A15:B15"/>
    <mergeCell ref="A16:B16"/>
    <mergeCell ref="A17:B17"/>
    <mergeCell ref="A1:E1"/>
    <mergeCell ref="A2:E2"/>
    <mergeCell ref="A3:E3"/>
    <mergeCell ref="A7:B8"/>
    <mergeCell ref="C7:E7"/>
    <mergeCell ref="D20:E20"/>
    <mergeCell ref="A20:C21"/>
    <mergeCell ref="A9:B9"/>
    <mergeCell ref="A10:B10"/>
    <mergeCell ref="A11:B11"/>
    <mergeCell ref="A44:B44"/>
    <mergeCell ref="A45:B45"/>
    <mergeCell ref="A47:B47"/>
    <mergeCell ref="A48:B48"/>
    <mergeCell ref="A49:B49"/>
    <mergeCell ref="C47:E47"/>
    <mergeCell ref="C48:E48"/>
    <mergeCell ref="C49:E4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PageLayoutView="0" workbookViewId="0" topLeftCell="A16">
      <selection activeCell="B50" sqref="B50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5" width="22.7109375" style="1" customWidth="1"/>
    <col min="6" max="6" width="12.7109375" style="1" bestFit="1" customWidth="1"/>
    <col min="7" max="16384" width="9.140625" style="1" customWidth="1"/>
  </cols>
  <sheetData>
    <row r="1" spans="1:5" ht="20.25">
      <c r="A1" s="44" t="s">
        <v>3</v>
      </c>
      <c r="B1" s="44"/>
      <c r="C1" s="44"/>
      <c r="D1" s="44"/>
      <c r="E1" s="44"/>
    </row>
    <row r="2" spans="1:5" ht="18">
      <c r="A2" s="45" t="s">
        <v>0</v>
      </c>
      <c r="B2" s="45"/>
      <c r="C2" s="45"/>
      <c r="D2" s="45"/>
      <c r="E2" s="45"/>
    </row>
    <row r="3" spans="1:5" ht="18">
      <c r="A3" s="45" t="s">
        <v>1</v>
      </c>
      <c r="B3" s="45"/>
      <c r="C3" s="45"/>
      <c r="D3" s="45"/>
      <c r="E3" s="45"/>
    </row>
    <row r="4" spans="1:5" ht="18">
      <c r="A4" s="9" t="s">
        <v>2</v>
      </c>
      <c r="B4" s="7"/>
      <c r="C4" s="17"/>
      <c r="D4" s="17"/>
      <c r="E4" s="17"/>
    </row>
    <row r="5" spans="1:5" ht="18">
      <c r="A5" s="9" t="s">
        <v>17</v>
      </c>
      <c r="B5" s="7"/>
      <c r="C5" s="17"/>
      <c r="D5" s="17"/>
      <c r="E5" s="17"/>
    </row>
    <row r="6" spans="1:5" ht="16.5" thickBot="1">
      <c r="A6" s="2"/>
      <c r="B6" s="3"/>
      <c r="C6" s="3"/>
      <c r="D6" s="3"/>
      <c r="E6" s="3"/>
    </row>
    <row r="7" spans="1:5" ht="19.5" customHeight="1" thickTop="1">
      <c r="A7" s="46" t="s">
        <v>54</v>
      </c>
      <c r="B7" s="47"/>
      <c r="C7" s="47" t="s">
        <v>4</v>
      </c>
      <c r="D7" s="47" t="s">
        <v>51</v>
      </c>
      <c r="E7" s="53"/>
    </row>
    <row r="8" spans="1:5" ht="19.5" customHeight="1">
      <c r="A8" s="48"/>
      <c r="B8" s="49"/>
      <c r="C8" s="49"/>
      <c r="D8" s="18" t="s">
        <v>52</v>
      </c>
      <c r="E8" s="19" t="s">
        <v>53</v>
      </c>
    </row>
    <row r="9" spans="1:5" ht="19.5" customHeight="1">
      <c r="A9" s="70" t="s">
        <v>55</v>
      </c>
      <c r="B9" s="71"/>
      <c r="C9" s="15">
        <f>SUM(C10+C16+C19+C22+C28)</f>
        <v>384090377.57</v>
      </c>
      <c r="D9" s="15">
        <f>SUM(D10+D16+D19+D22+D28)</f>
        <v>256250217.6</v>
      </c>
      <c r="E9" s="16">
        <f>SUM(E10+E16+E19+E22+E28)</f>
        <v>243051197.71999997</v>
      </c>
    </row>
    <row r="10" spans="1:5" ht="19.5" customHeight="1">
      <c r="A10" s="66" t="s">
        <v>56</v>
      </c>
      <c r="B10" s="67"/>
      <c r="C10" s="24">
        <f>SUM(C11:C15)</f>
        <v>146529870</v>
      </c>
      <c r="D10" s="24">
        <f>SUM(D11:D15)</f>
        <v>99229651.1</v>
      </c>
      <c r="E10" s="27">
        <f>SUM(E11:E15)</f>
        <v>94504258.34</v>
      </c>
    </row>
    <row r="11" spans="1:5" ht="19.5" customHeight="1">
      <c r="A11" s="56" t="s">
        <v>57</v>
      </c>
      <c r="B11" s="57"/>
      <c r="C11" s="12">
        <v>65306470</v>
      </c>
      <c r="D11" s="12">
        <v>52076134.65</v>
      </c>
      <c r="E11" s="28">
        <v>48909002.67</v>
      </c>
    </row>
    <row r="12" spans="1:5" ht="19.5" customHeight="1">
      <c r="A12" s="56" t="s">
        <v>58</v>
      </c>
      <c r="B12" s="57"/>
      <c r="C12" s="12">
        <v>40779600</v>
      </c>
      <c r="D12" s="12">
        <v>29225961.66</v>
      </c>
      <c r="E12" s="28">
        <v>26399944.55</v>
      </c>
    </row>
    <row r="13" spans="1:5" ht="19.5" customHeight="1">
      <c r="A13" s="56" t="s">
        <v>59</v>
      </c>
      <c r="B13" s="57"/>
      <c r="C13" s="12">
        <v>12500000</v>
      </c>
      <c r="D13" s="12">
        <v>6879856.63</v>
      </c>
      <c r="E13" s="28">
        <v>9163718.37</v>
      </c>
    </row>
    <row r="14" spans="1:5" ht="19.5" customHeight="1">
      <c r="A14" s="56" t="s">
        <v>60</v>
      </c>
      <c r="B14" s="57"/>
      <c r="C14" s="13">
        <v>9116800</v>
      </c>
      <c r="D14" s="13">
        <v>6252066.05</v>
      </c>
      <c r="E14" s="14">
        <v>5470535.85</v>
      </c>
    </row>
    <row r="15" spans="1:5" ht="19.5" customHeight="1">
      <c r="A15" s="56" t="s">
        <v>61</v>
      </c>
      <c r="B15" s="57"/>
      <c r="C15" s="13">
        <v>18827000</v>
      </c>
      <c r="D15" s="13">
        <v>4795632.11</v>
      </c>
      <c r="E15" s="14">
        <v>4561056.9</v>
      </c>
    </row>
    <row r="16" spans="1:5" ht="19.5" customHeight="1">
      <c r="A16" s="66" t="s">
        <v>62</v>
      </c>
      <c r="B16" s="67"/>
      <c r="C16" s="24">
        <f>SUM(C17:C18)</f>
        <v>6414200</v>
      </c>
      <c r="D16" s="24">
        <f>SUM(D17:D18)</f>
        <v>3933820</v>
      </c>
      <c r="E16" s="27">
        <f>SUM(E17:E18)</f>
        <v>2594648.3499999996</v>
      </c>
    </row>
    <row r="17" spans="1:5" ht="19.5" customHeight="1">
      <c r="A17" s="56" t="s">
        <v>63</v>
      </c>
      <c r="B17" s="57"/>
      <c r="C17" s="12">
        <v>114200</v>
      </c>
      <c r="D17" s="12">
        <v>72331.88</v>
      </c>
      <c r="E17" s="28">
        <v>61162.8</v>
      </c>
    </row>
    <row r="18" spans="1:5" ht="19.5" customHeight="1">
      <c r="A18" s="56" t="s">
        <v>64</v>
      </c>
      <c r="B18" s="57"/>
      <c r="C18" s="12">
        <v>6300000</v>
      </c>
      <c r="D18" s="12">
        <v>3861488.12</v>
      </c>
      <c r="E18" s="28">
        <v>2533485.55</v>
      </c>
    </row>
    <row r="19" spans="1:5" ht="19.5" customHeight="1">
      <c r="A19" s="66" t="s">
        <v>65</v>
      </c>
      <c r="B19" s="67"/>
      <c r="C19" s="24">
        <f>SUM(C20-C21)</f>
        <v>222600</v>
      </c>
      <c r="D19" s="24">
        <f>SUM(D20-D21)</f>
        <v>136714.83000000007</v>
      </c>
      <c r="E19" s="27">
        <f>SUM(E20-E21)</f>
        <v>136007.21999999974</v>
      </c>
    </row>
    <row r="20" spans="1:5" ht="19.5" customHeight="1">
      <c r="A20" s="56" t="s">
        <v>66</v>
      </c>
      <c r="B20" s="57"/>
      <c r="C20" s="12">
        <v>3895070</v>
      </c>
      <c r="D20" s="12">
        <v>3721874.86</v>
      </c>
      <c r="E20" s="28">
        <v>3580405.42</v>
      </c>
    </row>
    <row r="21" spans="1:5" ht="19.5" customHeight="1">
      <c r="A21" s="56" t="s">
        <v>67</v>
      </c>
      <c r="B21" s="57"/>
      <c r="C21" s="12">
        <v>3672470</v>
      </c>
      <c r="D21" s="12">
        <v>3585160.03</v>
      </c>
      <c r="E21" s="28">
        <v>3444398.2</v>
      </c>
    </row>
    <row r="22" spans="1:5" ht="19.5" customHeight="1">
      <c r="A22" s="66" t="s">
        <v>68</v>
      </c>
      <c r="B22" s="67"/>
      <c r="C22" s="24">
        <f>SUM(C23:C27)</f>
        <v>216327665.89000002</v>
      </c>
      <c r="D22" s="24">
        <f>SUM(D23:D27)</f>
        <v>143611214.57000002</v>
      </c>
      <c r="E22" s="27">
        <f>SUM(E23:E27)</f>
        <v>137344862.26999998</v>
      </c>
    </row>
    <row r="23" spans="1:5" ht="19.5" customHeight="1">
      <c r="A23" s="56" t="s">
        <v>69</v>
      </c>
      <c r="B23" s="57"/>
      <c r="C23" s="12">
        <v>41265300</v>
      </c>
      <c r="D23" s="12">
        <v>27942597.64</v>
      </c>
      <c r="E23" s="28">
        <v>25888772.61</v>
      </c>
    </row>
    <row r="24" spans="1:5" ht="19.5" customHeight="1">
      <c r="A24" s="56" t="s">
        <v>70</v>
      </c>
      <c r="B24" s="57"/>
      <c r="C24" s="12">
        <v>92362000</v>
      </c>
      <c r="D24" s="12">
        <v>56233703.26</v>
      </c>
      <c r="E24" s="28">
        <v>52909615.15</v>
      </c>
    </row>
    <row r="25" spans="1:5" ht="19.5" customHeight="1">
      <c r="A25" s="56" t="s">
        <v>71</v>
      </c>
      <c r="B25" s="57"/>
      <c r="C25" s="12">
        <v>27936200</v>
      </c>
      <c r="D25" s="12">
        <v>24526322.8</v>
      </c>
      <c r="E25" s="28">
        <v>22790053.56</v>
      </c>
    </row>
    <row r="26" spans="1:5" ht="19.5" customHeight="1">
      <c r="A26" s="56" t="s">
        <v>72</v>
      </c>
      <c r="B26" s="57"/>
      <c r="C26" s="13">
        <v>7617168.61</v>
      </c>
      <c r="D26" s="13">
        <v>4602723.07</v>
      </c>
      <c r="E26" s="14">
        <v>5067007.55</v>
      </c>
    </row>
    <row r="27" spans="1:5" ht="19.5" customHeight="1">
      <c r="A27" s="56" t="s">
        <v>73</v>
      </c>
      <c r="B27" s="57"/>
      <c r="C27" s="13">
        <v>47146997.28</v>
      </c>
      <c r="D27" s="13">
        <v>30305867.8</v>
      </c>
      <c r="E27" s="14">
        <v>30689413.4</v>
      </c>
    </row>
    <row r="28" spans="1:5" ht="19.5" customHeight="1">
      <c r="A28" s="66" t="s">
        <v>74</v>
      </c>
      <c r="B28" s="67"/>
      <c r="C28" s="24">
        <f>SUM(C29:C30)</f>
        <v>14596041.68</v>
      </c>
      <c r="D28" s="24">
        <f>SUM(D29:D30)</f>
        <v>9338817.1</v>
      </c>
      <c r="E28" s="27">
        <f>SUM(E29:E30)</f>
        <v>8471421.54</v>
      </c>
    </row>
    <row r="29" spans="1:5" ht="19.5" customHeight="1">
      <c r="A29" s="56" t="s">
        <v>75</v>
      </c>
      <c r="B29" s="57"/>
      <c r="C29" s="12">
        <v>5328300</v>
      </c>
      <c r="D29" s="12">
        <v>2887878.44</v>
      </c>
      <c r="E29" s="28">
        <v>3036376.21</v>
      </c>
    </row>
    <row r="30" spans="1:5" ht="19.5" customHeight="1">
      <c r="A30" s="56" t="s">
        <v>76</v>
      </c>
      <c r="B30" s="57"/>
      <c r="C30" s="12">
        <v>9267741.68</v>
      </c>
      <c r="D30" s="12">
        <v>6450938.66</v>
      </c>
      <c r="E30" s="28">
        <v>5435045.33</v>
      </c>
    </row>
    <row r="31" spans="1:5" ht="19.5" customHeight="1">
      <c r="A31" s="70" t="s">
        <v>78</v>
      </c>
      <c r="B31" s="71"/>
      <c r="C31" s="25">
        <f>SUM(C32+C33+C34+C35)</f>
        <v>65273332.129999995</v>
      </c>
      <c r="D31" s="25">
        <f>SUM(D32+D33+D34+D35)</f>
        <v>9864991.36</v>
      </c>
      <c r="E31" s="29">
        <f>SUM(E32+E33+E34+E35)</f>
        <v>15346741.93</v>
      </c>
    </row>
    <row r="32" spans="1:5" ht="19.5" customHeight="1">
      <c r="A32" s="66" t="s">
        <v>77</v>
      </c>
      <c r="B32" s="67"/>
      <c r="C32" s="24">
        <v>46700000</v>
      </c>
      <c r="D32" s="24">
        <v>4972995.35</v>
      </c>
      <c r="E32" s="27">
        <v>4833084.14</v>
      </c>
    </row>
    <row r="33" spans="1:5" ht="19.5" customHeight="1">
      <c r="A33" s="66" t="s">
        <v>79</v>
      </c>
      <c r="B33" s="67"/>
      <c r="C33" s="24">
        <v>0</v>
      </c>
      <c r="D33" s="24">
        <v>0</v>
      </c>
      <c r="E33" s="27">
        <v>0</v>
      </c>
    </row>
    <row r="34" spans="1:5" ht="19.5" customHeight="1">
      <c r="A34" s="66" t="s">
        <v>80</v>
      </c>
      <c r="B34" s="67"/>
      <c r="C34" s="24">
        <v>50000</v>
      </c>
      <c r="D34" s="24">
        <v>56600</v>
      </c>
      <c r="E34" s="27">
        <v>0</v>
      </c>
    </row>
    <row r="35" spans="1:5" ht="19.5" customHeight="1">
      <c r="A35" s="66" t="s">
        <v>81</v>
      </c>
      <c r="B35" s="67"/>
      <c r="C35" s="24">
        <f>SUM(C36:C37)</f>
        <v>18523332.13</v>
      </c>
      <c r="D35" s="24">
        <f>SUM(D36:D37)</f>
        <v>4835396.01</v>
      </c>
      <c r="E35" s="27">
        <f>SUM(E36:E37)</f>
        <v>10513657.790000001</v>
      </c>
    </row>
    <row r="36" spans="1:5" ht="19.5" customHeight="1">
      <c r="A36" s="56" t="s">
        <v>72</v>
      </c>
      <c r="B36" s="57"/>
      <c r="C36" s="12">
        <v>15874925.69</v>
      </c>
      <c r="D36" s="12">
        <v>2564892.16</v>
      </c>
      <c r="E36" s="28">
        <v>9597923.64</v>
      </c>
    </row>
    <row r="37" spans="1:5" ht="19.5" customHeight="1">
      <c r="A37" s="56" t="s">
        <v>82</v>
      </c>
      <c r="B37" s="57"/>
      <c r="C37" s="12">
        <v>2648406.44</v>
      </c>
      <c r="D37" s="12">
        <v>2270503.85</v>
      </c>
      <c r="E37" s="28">
        <v>915734.15</v>
      </c>
    </row>
    <row r="38" spans="1:5" ht="19.5" customHeight="1">
      <c r="A38" s="66" t="s">
        <v>83</v>
      </c>
      <c r="B38" s="67"/>
      <c r="C38" s="24">
        <v>0</v>
      </c>
      <c r="D38" s="24">
        <v>0</v>
      </c>
      <c r="E38" s="27">
        <v>0</v>
      </c>
    </row>
    <row r="39" spans="1:5" ht="19.5" customHeight="1">
      <c r="A39" s="70" t="s">
        <v>84</v>
      </c>
      <c r="B39" s="71"/>
      <c r="C39" s="25">
        <f>SUM(C31-C32-C33-C34)</f>
        <v>18523332.129999995</v>
      </c>
      <c r="D39" s="25">
        <f>SUM(D31-D32-D33-D34)</f>
        <v>4835396.01</v>
      </c>
      <c r="E39" s="29">
        <f>SUM(E31-E32-E33-E34)</f>
        <v>10513657.79</v>
      </c>
    </row>
    <row r="40" spans="1:5" ht="19.5" customHeight="1" thickBot="1">
      <c r="A40" s="72" t="s">
        <v>85</v>
      </c>
      <c r="B40" s="73"/>
      <c r="C40" s="30">
        <f>C9+C39</f>
        <v>402613709.7</v>
      </c>
      <c r="D40" s="30">
        <f>D9+D39</f>
        <v>261085613.60999998</v>
      </c>
      <c r="E40" s="31">
        <f>E9+E39</f>
        <v>253564855.50999996</v>
      </c>
    </row>
    <row r="41" spans="1:5" ht="15" customHeight="1" thickTop="1">
      <c r="A41" s="68"/>
      <c r="B41" s="69"/>
      <c r="C41" s="3"/>
      <c r="D41" s="3"/>
      <c r="E41" s="3"/>
    </row>
    <row r="42" spans="1:5" ht="15" customHeight="1">
      <c r="A42" s="2"/>
      <c r="B42" s="3"/>
      <c r="C42" s="3"/>
      <c r="D42" s="3"/>
      <c r="E42" s="3"/>
    </row>
    <row r="43" spans="1:5" ht="15" customHeight="1">
      <c r="A43" s="43" t="s">
        <v>7</v>
      </c>
      <c r="B43" s="43"/>
      <c r="C43" s="43" t="s">
        <v>16</v>
      </c>
      <c r="D43" s="43"/>
      <c r="E43" s="43"/>
    </row>
    <row r="44" spans="1:5" ht="15" customHeight="1">
      <c r="A44" s="43" t="s">
        <v>10</v>
      </c>
      <c r="B44" s="43"/>
      <c r="C44" s="43" t="s">
        <v>11</v>
      </c>
      <c r="D44" s="43"/>
      <c r="E44" s="43"/>
    </row>
    <row r="45" spans="1:6" ht="15" customHeight="1">
      <c r="A45" s="11"/>
      <c r="B45" s="11"/>
      <c r="C45" s="11"/>
      <c r="D45" s="43"/>
      <c r="E45" s="43"/>
      <c r="F45" s="6"/>
    </row>
    <row r="46" spans="1:5" ht="15" customHeight="1">
      <c r="A46" s="43" t="s">
        <v>8</v>
      </c>
      <c r="B46" s="43"/>
      <c r="C46" s="43" t="s">
        <v>9</v>
      </c>
      <c r="D46" s="43"/>
      <c r="E46" s="43"/>
    </row>
    <row r="47" spans="1:5" ht="15" customHeight="1">
      <c r="A47" s="43" t="s">
        <v>12</v>
      </c>
      <c r="B47" s="43"/>
      <c r="C47" s="43" t="s">
        <v>13</v>
      </c>
      <c r="D47" s="43"/>
      <c r="E47" s="43"/>
    </row>
    <row r="48" spans="1:5" ht="15" customHeight="1">
      <c r="A48" s="43" t="s">
        <v>14</v>
      </c>
      <c r="B48" s="43"/>
      <c r="C48" s="43" t="s">
        <v>15</v>
      </c>
      <c r="D48" s="43"/>
      <c r="E48" s="43"/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 selectLockedCells="1"/>
  <mergeCells count="50">
    <mergeCell ref="A1:E1"/>
    <mergeCell ref="A2:E2"/>
    <mergeCell ref="A3:E3"/>
    <mergeCell ref="A47:B47"/>
    <mergeCell ref="C43:E43"/>
    <mergeCell ref="C44:E44"/>
    <mergeCell ref="A48:B48"/>
    <mergeCell ref="A43:B43"/>
    <mergeCell ref="A44:B44"/>
    <mergeCell ref="C46:E46"/>
    <mergeCell ref="C47:E47"/>
    <mergeCell ref="C48:E48"/>
    <mergeCell ref="A34:B34"/>
    <mergeCell ref="A35:B35"/>
    <mergeCell ref="A36:B36"/>
    <mergeCell ref="A37:B37"/>
    <mergeCell ref="A38:B38"/>
    <mergeCell ref="A46:B46"/>
    <mergeCell ref="A7:B8"/>
    <mergeCell ref="A29:B29"/>
    <mergeCell ref="A30:B30"/>
    <mergeCell ref="A31:B31"/>
    <mergeCell ref="A32:B32"/>
    <mergeCell ref="A33:B33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41:B41"/>
    <mergeCell ref="A25:B25"/>
    <mergeCell ref="A26:B26"/>
    <mergeCell ref="A27:B27"/>
    <mergeCell ref="A28:B28"/>
    <mergeCell ref="A39:B39"/>
    <mergeCell ref="A40:B40"/>
    <mergeCell ref="D45:E45"/>
    <mergeCell ref="D7:E7"/>
    <mergeCell ref="C7:C8"/>
    <mergeCell ref="A10:B10"/>
    <mergeCell ref="A19:B19"/>
    <mergeCell ref="A20:B20"/>
    <mergeCell ref="A21:B21"/>
    <mergeCell ref="A22:B22"/>
    <mergeCell ref="A23:B23"/>
    <mergeCell ref="A24:B2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showGridLines="0" tabSelected="1" zoomScalePageLayoutView="0" workbookViewId="0" topLeftCell="A10">
      <selection activeCell="K24" sqref="K24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44" t="s">
        <v>3</v>
      </c>
      <c r="B1" s="44"/>
      <c r="C1" s="44"/>
      <c r="D1" s="44"/>
      <c r="E1" s="44"/>
      <c r="F1" s="44"/>
      <c r="G1" s="44"/>
      <c r="H1" s="44"/>
      <c r="I1" s="44"/>
    </row>
    <row r="2" spans="1:9" ht="18">
      <c r="A2" s="45" t="s">
        <v>0</v>
      </c>
      <c r="B2" s="45"/>
      <c r="C2" s="45"/>
      <c r="D2" s="45"/>
      <c r="E2" s="45"/>
      <c r="F2" s="45"/>
      <c r="G2" s="45"/>
      <c r="H2" s="45"/>
      <c r="I2" s="45"/>
    </row>
    <row r="3" spans="1:9" ht="18">
      <c r="A3" s="45" t="s">
        <v>1</v>
      </c>
      <c r="B3" s="45"/>
      <c r="C3" s="45"/>
      <c r="D3" s="45"/>
      <c r="E3" s="45"/>
      <c r="F3" s="45"/>
      <c r="G3" s="45"/>
      <c r="H3" s="45"/>
      <c r="I3" s="45"/>
    </row>
    <row r="4" spans="1:5" ht="18">
      <c r="A4" s="9" t="s">
        <v>2</v>
      </c>
      <c r="B4" s="7"/>
      <c r="C4" s="17"/>
      <c r="D4" s="17"/>
      <c r="E4" s="17"/>
    </row>
    <row r="5" spans="1:5" ht="18">
      <c r="A5" s="9" t="s">
        <v>17</v>
      </c>
      <c r="B5" s="7"/>
      <c r="C5" s="17"/>
      <c r="D5" s="17"/>
      <c r="E5" s="17"/>
    </row>
    <row r="6" spans="1:5" ht="16.5" thickBot="1">
      <c r="A6" s="2"/>
      <c r="B6" s="3"/>
      <c r="C6" s="3"/>
      <c r="D6" s="3"/>
      <c r="E6" s="3"/>
    </row>
    <row r="7" spans="1:9" ht="19.5" customHeight="1" thickTop="1">
      <c r="A7" s="46" t="s">
        <v>86</v>
      </c>
      <c r="B7" s="47"/>
      <c r="C7" s="47" t="s">
        <v>4</v>
      </c>
      <c r="D7" s="47" t="s">
        <v>91</v>
      </c>
      <c r="E7" s="47"/>
      <c r="F7" s="47"/>
      <c r="G7" s="47"/>
      <c r="H7" s="47"/>
      <c r="I7" s="53"/>
    </row>
    <row r="8" spans="1:9" ht="19.5" customHeight="1">
      <c r="A8" s="48"/>
      <c r="B8" s="49"/>
      <c r="C8" s="49"/>
      <c r="D8" s="49" t="s">
        <v>87</v>
      </c>
      <c r="E8" s="49"/>
      <c r="F8" s="49" t="s">
        <v>5</v>
      </c>
      <c r="G8" s="49"/>
      <c r="H8" s="49" t="s">
        <v>90</v>
      </c>
      <c r="I8" s="77"/>
    </row>
    <row r="9" spans="1:9" ht="19.5" customHeight="1">
      <c r="A9" s="48"/>
      <c r="B9" s="49"/>
      <c r="C9" s="49"/>
      <c r="D9" s="18" t="s">
        <v>88</v>
      </c>
      <c r="E9" s="18" t="s">
        <v>89</v>
      </c>
      <c r="F9" s="18" t="s">
        <v>88</v>
      </c>
      <c r="G9" s="18" t="s">
        <v>89</v>
      </c>
      <c r="H9" s="18" t="s">
        <v>92</v>
      </c>
      <c r="I9" s="19" t="s">
        <v>93</v>
      </c>
    </row>
    <row r="10" spans="1:9" ht="19.5" customHeight="1">
      <c r="A10" s="89" t="s">
        <v>94</v>
      </c>
      <c r="B10" s="90"/>
      <c r="C10" s="34">
        <f aca="true" t="shared" si="0" ref="C10:I10">SUM(C11:C13)</f>
        <v>370521552</v>
      </c>
      <c r="D10" s="34">
        <f t="shared" si="0"/>
        <v>263013676.89</v>
      </c>
      <c r="E10" s="34">
        <f t="shared" si="0"/>
        <v>245597477.14</v>
      </c>
      <c r="F10" s="34">
        <f t="shared" si="0"/>
        <v>218864298.01</v>
      </c>
      <c r="G10" s="34">
        <f t="shared" si="0"/>
        <v>198559421.95000002</v>
      </c>
      <c r="H10" s="34">
        <f t="shared" si="0"/>
        <v>0</v>
      </c>
      <c r="I10" s="39">
        <f t="shared" si="0"/>
        <v>0</v>
      </c>
    </row>
    <row r="11" spans="1:9" ht="19.5" customHeight="1">
      <c r="A11" s="93" t="s">
        <v>95</v>
      </c>
      <c r="B11" s="94"/>
      <c r="C11" s="35">
        <v>177674319.02</v>
      </c>
      <c r="D11" s="35">
        <v>106584659.46</v>
      </c>
      <c r="E11" s="35">
        <v>99309131.17</v>
      </c>
      <c r="F11" s="35">
        <v>106584659.46</v>
      </c>
      <c r="G11" s="35">
        <v>99268424.04</v>
      </c>
      <c r="H11" s="35">
        <v>0</v>
      </c>
      <c r="I11" s="36">
        <v>0</v>
      </c>
    </row>
    <row r="12" spans="1:9" ht="19.5" customHeight="1">
      <c r="A12" s="93" t="s">
        <v>96</v>
      </c>
      <c r="B12" s="94"/>
      <c r="C12" s="35">
        <v>4286377.11</v>
      </c>
      <c r="D12" s="35">
        <v>1882139.42</v>
      </c>
      <c r="E12" s="35">
        <v>1117156.1</v>
      </c>
      <c r="F12" s="35">
        <v>1844343.66</v>
      </c>
      <c r="G12" s="35">
        <v>1084663.54</v>
      </c>
      <c r="H12" s="35">
        <v>0</v>
      </c>
      <c r="I12" s="36">
        <v>0</v>
      </c>
    </row>
    <row r="13" spans="1:9" ht="19.5" customHeight="1">
      <c r="A13" s="93" t="s">
        <v>97</v>
      </c>
      <c r="B13" s="94"/>
      <c r="C13" s="35">
        <v>188560855.87</v>
      </c>
      <c r="D13" s="35">
        <v>154546878.01</v>
      </c>
      <c r="E13" s="35">
        <v>145171189.87</v>
      </c>
      <c r="F13" s="35">
        <v>110435294.89</v>
      </c>
      <c r="G13" s="35">
        <v>98206334.37</v>
      </c>
      <c r="H13" s="35">
        <v>0</v>
      </c>
      <c r="I13" s="36">
        <v>0</v>
      </c>
    </row>
    <row r="14" spans="1:9" ht="19.5" customHeight="1">
      <c r="A14" s="89" t="s">
        <v>98</v>
      </c>
      <c r="B14" s="90"/>
      <c r="C14" s="34">
        <f aca="true" t="shared" si="1" ref="C14:I14">C10-C12</f>
        <v>366235174.89</v>
      </c>
      <c r="D14" s="34">
        <f t="shared" si="1"/>
        <v>261131537.47</v>
      </c>
      <c r="E14" s="34">
        <f t="shared" si="1"/>
        <v>244480321.04</v>
      </c>
      <c r="F14" s="34">
        <f t="shared" si="1"/>
        <v>217019954.35</v>
      </c>
      <c r="G14" s="34">
        <f t="shared" si="1"/>
        <v>197474758.41000003</v>
      </c>
      <c r="H14" s="34">
        <f t="shared" si="1"/>
        <v>0</v>
      </c>
      <c r="I14" s="39">
        <f t="shared" si="1"/>
        <v>0</v>
      </c>
    </row>
    <row r="15" spans="1:9" ht="19.5" customHeight="1">
      <c r="A15" s="89" t="s">
        <v>99</v>
      </c>
      <c r="B15" s="90"/>
      <c r="C15" s="34">
        <f aca="true" t="shared" si="2" ref="C15:I15">SUM(C16+C17+C21)</f>
        <v>96177217.71000001</v>
      </c>
      <c r="D15" s="34">
        <f t="shared" si="2"/>
        <v>62835709.55</v>
      </c>
      <c r="E15" s="34">
        <f t="shared" si="2"/>
        <v>48086673.51</v>
      </c>
      <c r="F15" s="34">
        <f t="shared" si="2"/>
        <v>31322333.37</v>
      </c>
      <c r="G15" s="34">
        <f t="shared" si="2"/>
        <v>27126446</v>
      </c>
      <c r="H15" s="34">
        <f t="shared" si="2"/>
        <v>0</v>
      </c>
      <c r="I15" s="39">
        <f t="shared" si="2"/>
        <v>0</v>
      </c>
    </row>
    <row r="16" spans="1:9" ht="19.5" customHeight="1">
      <c r="A16" s="87" t="s">
        <v>45</v>
      </c>
      <c r="B16" s="88"/>
      <c r="C16" s="24">
        <v>75419501.31</v>
      </c>
      <c r="D16" s="24">
        <v>43513415.57</v>
      </c>
      <c r="E16" s="24">
        <v>39421725.01</v>
      </c>
      <c r="F16" s="32">
        <v>28342623.16</v>
      </c>
      <c r="G16" s="32">
        <v>20979772.62</v>
      </c>
      <c r="H16" s="32">
        <v>0</v>
      </c>
      <c r="I16" s="33">
        <v>0</v>
      </c>
    </row>
    <row r="17" spans="1:9" ht="19.5" customHeight="1">
      <c r="A17" s="87" t="s">
        <v>100</v>
      </c>
      <c r="B17" s="88"/>
      <c r="C17" s="32">
        <f aca="true" t="shared" si="3" ref="C17:I17">SUM(C18:C20)</f>
        <v>16903900</v>
      </c>
      <c r="D17" s="32">
        <f t="shared" si="3"/>
        <v>16887337.75</v>
      </c>
      <c r="E17" s="32">
        <f t="shared" si="3"/>
        <v>4849683.7</v>
      </c>
      <c r="F17" s="32">
        <f t="shared" si="3"/>
        <v>729485.21</v>
      </c>
      <c r="G17" s="32">
        <f t="shared" si="3"/>
        <v>2408927.39</v>
      </c>
      <c r="H17" s="32">
        <f t="shared" si="3"/>
        <v>0</v>
      </c>
      <c r="I17" s="33">
        <f t="shared" si="3"/>
        <v>0</v>
      </c>
    </row>
    <row r="18" spans="1:9" ht="19.5" customHeight="1">
      <c r="A18" s="91" t="s">
        <v>101</v>
      </c>
      <c r="B18" s="92"/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28">
        <v>0</v>
      </c>
    </row>
    <row r="19" spans="1:9" ht="19.5" customHeight="1">
      <c r="A19" s="91" t="s">
        <v>102</v>
      </c>
      <c r="B19" s="92"/>
      <c r="C19" s="24">
        <v>0</v>
      </c>
      <c r="D19" s="24">
        <v>0</v>
      </c>
      <c r="E19" s="24">
        <v>0</v>
      </c>
      <c r="F19" s="12">
        <v>0</v>
      </c>
      <c r="G19" s="12">
        <v>0</v>
      </c>
      <c r="H19" s="12">
        <v>0</v>
      </c>
      <c r="I19" s="28">
        <v>0</v>
      </c>
    </row>
    <row r="20" spans="1:9" ht="19.5" customHeight="1">
      <c r="A20" s="91" t="s">
        <v>103</v>
      </c>
      <c r="B20" s="92"/>
      <c r="C20" s="12">
        <v>16903900</v>
      </c>
      <c r="D20" s="12">
        <v>16887337.75</v>
      </c>
      <c r="E20" s="12">
        <v>4849683.7</v>
      </c>
      <c r="F20" s="12">
        <v>729485.21</v>
      </c>
      <c r="G20" s="12">
        <v>2408927.39</v>
      </c>
      <c r="H20" s="12">
        <v>0</v>
      </c>
      <c r="I20" s="28">
        <v>0</v>
      </c>
    </row>
    <row r="21" spans="1:9" ht="19.5" customHeight="1">
      <c r="A21" s="87" t="s">
        <v>104</v>
      </c>
      <c r="B21" s="88"/>
      <c r="C21" s="32">
        <v>3853816.4</v>
      </c>
      <c r="D21" s="32">
        <v>2434956.23</v>
      </c>
      <c r="E21" s="32">
        <v>3815264.8</v>
      </c>
      <c r="F21" s="32">
        <v>2250225</v>
      </c>
      <c r="G21" s="32">
        <v>3737745.99</v>
      </c>
      <c r="H21" s="32">
        <v>0</v>
      </c>
      <c r="I21" s="33">
        <v>0</v>
      </c>
    </row>
    <row r="22" spans="1:9" ht="19.5" customHeight="1">
      <c r="A22" s="54" t="s">
        <v>105</v>
      </c>
      <c r="B22" s="55"/>
      <c r="C22" s="25">
        <f aca="true" t="shared" si="4" ref="C22:I22">C15-C18-C19-C21</f>
        <v>92323401.31</v>
      </c>
      <c r="D22" s="25">
        <f t="shared" si="4"/>
        <v>60400753.32</v>
      </c>
      <c r="E22" s="25">
        <f t="shared" si="4"/>
        <v>44271408.71</v>
      </c>
      <c r="F22" s="25">
        <f t="shared" si="4"/>
        <v>29072108.37</v>
      </c>
      <c r="G22" s="25">
        <f t="shared" si="4"/>
        <v>23388700.009999998</v>
      </c>
      <c r="H22" s="25">
        <f t="shared" si="4"/>
        <v>0</v>
      </c>
      <c r="I22" s="29">
        <f t="shared" si="4"/>
        <v>0</v>
      </c>
    </row>
    <row r="23" spans="1:9" ht="19.5" customHeight="1">
      <c r="A23" s="54" t="s">
        <v>106</v>
      </c>
      <c r="B23" s="55"/>
      <c r="C23" s="15">
        <v>3838000</v>
      </c>
      <c r="D23" s="37"/>
      <c r="E23" s="37"/>
      <c r="F23" s="40"/>
      <c r="G23" s="40"/>
      <c r="H23" s="38">
        <v>0</v>
      </c>
      <c r="I23" s="41">
        <v>0</v>
      </c>
    </row>
    <row r="24" spans="1:9" ht="19.5" customHeight="1">
      <c r="A24" s="54" t="s">
        <v>107</v>
      </c>
      <c r="B24" s="55"/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42">
        <v>0</v>
      </c>
    </row>
    <row r="25" spans="1:9" ht="19.5" customHeight="1">
      <c r="A25" s="54" t="s">
        <v>108</v>
      </c>
      <c r="B25" s="55"/>
      <c r="C25" s="25">
        <f aca="true" t="shared" si="5" ref="C25:I25">C14+C22+C23+C24</f>
        <v>462396576.2</v>
      </c>
      <c r="D25" s="25">
        <f t="shared" si="5"/>
        <v>321532290.79</v>
      </c>
      <c r="E25" s="25">
        <f t="shared" si="5"/>
        <v>288751729.75</v>
      </c>
      <c r="F25" s="25">
        <f t="shared" si="5"/>
        <v>246092062.72</v>
      </c>
      <c r="G25" s="25">
        <f t="shared" si="5"/>
        <v>220863458.42000002</v>
      </c>
      <c r="H25" s="25">
        <f t="shared" si="5"/>
        <v>0</v>
      </c>
      <c r="I25" s="29">
        <f t="shared" si="5"/>
        <v>0</v>
      </c>
    </row>
    <row r="26" spans="1:9" ht="19.5" customHeight="1">
      <c r="A26" s="54" t="s">
        <v>109</v>
      </c>
      <c r="B26" s="55"/>
      <c r="C26" s="25">
        <f>'Rec Resultado Primário - 4º Bim'!C40-'Dep Resultado Primário - 4º Bim'!C25</f>
        <v>-59782866.5</v>
      </c>
      <c r="D26" s="25">
        <f>'Rec Resultado Primário - 4º Bim'!D40-'Dep Resultado Primário - 4º Bim'!D25</f>
        <v>-60446677.18000004</v>
      </c>
      <c r="E26" s="25">
        <f>'Rec Resultado Primário - 4º Bim'!E40-'Dep Resultado Primário - 4º Bim'!E25</f>
        <v>-35186874.24000004</v>
      </c>
      <c r="F26" s="25">
        <v>14993550.89</v>
      </c>
      <c r="G26" s="25">
        <v>32701397.09</v>
      </c>
      <c r="H26" s="25">
        <f>'Rec Resultado Primário - 4º Bim'!H40-'Dep Resultado Primário - 4º Bim'!H25</f>
        <v>0</v>
      </c>
      <c r="I26" s="29">
        <f>'Rec Resultado Primário - 4º Bim'!I40-'Dep Resultado Primário - 4º Bim'!I25</f>
        <v>0</v>
      </c>
    </row>
    <row r="27" spans="1:9" ht="19.5" customHeight="1" thickBot="1">
      <c r="A27" s="58" t="s">
        <v>110</v>
      </c>
      <c r="B27" s="59"/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31">
        <v>0</v>
      </c>
    </row>
    <row r="28" spans="1:5" ht="15" customHeight="1" thickTop="1">
      <c r="A28" s="68"/>
      <c r="B28" s="69"/>
      <c r="C28" s="3"/>
      <c r="D28" s="3"/>
      <c r="E28" s="3"/>
    </row>
    <row r="29" spans="1:5" ht="15" customHeight="1">
      <c r="A29" s="2"/>
      <c r="B29" s="3"/>
      <c r="C29" s="3"/>
      <c r="D29" s="3"/>
      <c r="E29" s="3"/>
    </row>
    <row r="30" spans="1:9" ht="19.5" customHeight="1">
      <c r="A30" s="78" t="s">
        <v>111</v>
      </c>
      <c r="B30" s="79"/>
      <c r="C30" s="79"/>
      <c r="D30" s="79"/>
      <c r="E30" s="80"/>
      <c r="F30" s="74" t="s">
        <v>5</v>
      </c>
      <c r="G30" s="75"/>
      <c r="H30" s="75"/>
      <c r="I30" s="76"/>
    </row>
    <row r="31" spans="1:9" ht="19.5" customHeight="1">
      <c r="A31" s="81"/>
      <c r="B31" s="82"/>
      <c r="C31" s="82"/>
      <c r="D31" s="82"/>
      <c r="E31" s="83"/>
      <c r="F31" s="74" t="s">
        <v>37</v>
      </c>
      <c r="G31" s="75"/>
      <c r="H31" s="75"/>
      <c r="I31" s="76"/>
    </row>
    <row r="32" spans="1:9" ht="19.5" customHeight="1">
      <c r="A32" s="84"/>
      <c r="B32" s="85"/>
      <c r="C32" s="85"/>
      <c r="D32" s="85"/>
      <c r="E32" s="86"/>
      <c r="F32" s="95">
        <v>-38690250</v>
      </c>
      <c r="G32" s="96"/>
      <c r="H32" s="96"/>
      <c r="I32" s="97"/>
    </row>
    <row r="33" spans="1:5" ht="15" customHeight="1">
      <c r="A33" s="2"/>
      <c r="B33" s="3"/>
      <c r="C33" s="3"/>
      <c r="D33" s="3"/>
      <c r="E33" s="3"/>
    </row>
    <row r="34" spans="1:5" ht="15" customHeight="1">
      <c r="A34" s="2"/>
      <c r="B34" s="3"/>
      <c r="C34" s="3"/>
      <c r="D34" s="3"/>
      <c r="E34" s="3"/>
    </row>
    <row r="35" spans="1:9" ht="15" customHeight="1">
      <c r="A35" s="43" t="s">
        <v>7</v>
      </c>
      <c r="B35" s="43"/>
      <c r="C35" s="43" t="s">
        <v>16</v>
      </c>
      <c r="D35" s="43"/>
      <c r="E35" s="43" t="s">
        <v>8</v>
      </c>
      <c r="F35" s="43"/>
      <c r="G35" s="43" t="s">
        <v>9</v>
      </c>
      <c r="H35" s="43"/>
      <c r="I35" s="43"/>
    </row>
    <row r="36" spans="1:9" ht="15" customHeight="1">
      <c r="A36" s="43" t="s">
        <v>10</v>
      </c>
      <c r="B36" s="43"/>
      <c r="C36" s="43" t="s">
        <v>11</v>
      </c>
      <c r="D36" s="43"/>
      <c r="E36" s="43" t="s">
        <v>12</v>
      </c>
      <c r="F36" s="43"/>
      <c r="G36" s="43" t="s">
        <v>13</v>
      </c>
      <c r="H36" s="43"/>
      <c r="I36" s="43"/>
    </row>
    <row r="37" spans="1:9" ht="15" customHeight="1">
      <c r="A37" s="11"/>
      <c r="B37" s="11"/>
      <c r="C37" s="11"/>
      <c r="E37" s="43" t="s">
        <v>14</v>
      </c>
      <c r="F37" s="43"/>
      <c r="G37" s="43" t="s">
        <v>15</v>
      </c>
      <c r="H37" s="43"/>
      <c r="I37" s="43"/>
    </row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 selectLockedCells="1"/>
  <mergeCells count="42">
    <mergeCell ref="C7:C9"/>
    <mergeCell ref="D8:E8"/>
    <mergeCell ref="A10:B10"/>
    <mergeCell ref="A11:B11"/>
    <mergeCell ref="A12:B12"/>
    <mergeCell ref="A13:B13"/>
    <mergeCell ref="A14:B14"/>
    <mergeCell ref="A7:B9"/>
    <mergeCell ref="A25:B25"/>
    <mergeCell ref="A26:B26"/>
    <mergeCell ref="A15:B15"/>
    <mergeCell ref="A16:B16"/>
    <mergeCell ref="A17:B17"/>
    <mergeCell ref="A18:B18"/>
    <mergeCell ref="A19:B19"/>
    <mergeCell ref="A20:B20"/>
    <mergeCell ref="A35:B35"/>
    <mergeCell ref="A36:B36"/>
    <mergeCell ref="C35:D35"/>
    <mergeCell ref="C36:D36"/>
    <mergeCell ref="E35:F35"/>
    <mergeCell ref="A27:B27"/>
    <mergeCell ref="F32:I32"/>
    <mergeCell ref="F8:G8"/>
    <mergeCell ref="H8:I8"/>
    <mergeCell ref="D7:I7"/>
    <mergeCell ref="A30:E32"/>
    <mergeCell ref="A28:B28"/>
    <mergeCell ref="A21:B21"/>
    <mergeCell ref="A22:B22"/>
    <mergeCell ref="A23:B23"/>
    <mergeCell ref="A24:B24"/>
    <mergeCell ref="E36:F36"/>
    <mergeCell ref="E37:F37"/>
    <mergeCell ref="G35:I35"/>
    <mergeCell ref="G36:I36"/>
    <mergeCell ref="G37:I37"/>
    <mergeCell ref="A1:I1"/>
    <mergeCell ref="A2:I2"/>
    <mergeCell ref="A3:I3"/>
    <mergeCell ref="F30:I30"/>
    <mergeCell ref="F31:I31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Mauricio</cp:lastModifiedBy>
  <cp:lastPrinted>2015-10-08T19:21:32Z</cp:lastPrinted>
  <dcterms:created xsi:type="dcterms:W3CDTF">2013-05-15T13:44:41Z</dcterms:created>
  <dcterms:modified xsi:type="dcterms:W3CDTF">2015-10-09T17:36:42Z</dcterms:modified>
  <cp:category/>
  <cp:version/>
  <cp:contentType/>
  <cp:contentStatus/>
</cp:coreProperties>
</file>