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4ºBimestre 2015" sheetId="1" r:id="rId1"/>
  </sheets>
  <definedNames>
    <definedName name="_xlnm.Print_Area" localSheetId="0">'RREO por Funcão-4ºBimestre 2015'!$A$1:$N$87</definedName>
    <definedName name="_xlnm.Print_Titles" localSheetId="0">'RREO por Funcão-4ºBimestre 2015'!$7:$8</definedName>
  </definedNames>
  <calcPr fullCalcOnLoad="1"/>
</workbook>
</file>

<file path=xl/sharedStrings.xml><?xml version="1.0" encoding="utf-8"?>
<sst xmlns="http://schemas.openxmlformats.org/spreadsheetml/2006/main" count="109" uniqueCount="103">
  <si>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</si>
  <si>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</si>
  <si>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</si>
  <si>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</si>
  <si>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</si>
  <si>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</si>
  <si>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</si>
  <si>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</si>
  <si>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</si>
  <si>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</si>
  <si>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</si>
  <si>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</si>
  <si>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</si>
  <si>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</si>
  <si>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</si>
  <si>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</si>
  <si>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</si>
  <si>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</si>
  <si>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</si>
  <si>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</si>
  <si>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</si>
  <si>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</si>
  <si>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</si>
  <si>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</si>
  <si>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</si>
  <si>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</si>
  <si>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</si>
  <si>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</si>
  <si>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</si>
  <si>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</si>
  <si>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</si>
  <si>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</si>
  <si>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</si>
  <si>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</si>
  <si>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</si>
  <si>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</si>
  <si>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</si>
  <si>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</si>
  <si>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</si>
  <si>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</si>
  <si>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</si>
  <si>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</si>
  <si>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</si>
  <si>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</si>
  <si>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</si>
  <si>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</si>
  <si>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</si>
  <si>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</si>
  <si>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</si>
  <si>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</si>
  <si>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</si>
  <si>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</si>
  <si>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</si>
  <si>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</si>
  <si>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</si>
  <si>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</si>
  <si>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</si>
  <si>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</si>
  <si>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</si>
  <si>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</si>
  <si>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</si>
  <si>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</si>
  <si>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</si>
  <si>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</si>
  <si>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</si>
  <si>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</si>
  <si>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</si>
  <si>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</si>
  <si>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</si>
  <si>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</si>
  <si>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</si>
  <si>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</si>
  <si>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</si>
  <si>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</si>
  <si>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</si>
  <si>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</si>
  <si>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</si>
  <si>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Saulo Pedroso de Souza</t>
  </si>
  <si>
    <t>CRC 1SP 173.493/O-7</t>
  </si>
  <si>
    <t>Prefeito Muncipal</t>
  </si>
  <si>
    <t>Marcia Helena Ruttul Aguirra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</si>
  <si>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</si>
  <si>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</si>
  <si>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</si>
  <si>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</si>
  <si>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</si>
  <si>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</si>
  <si>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</si>
  <si>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</si>
  <si>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</si>
  <si>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4º BIMESTRE DE 2015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</si>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</sst>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6"/>
      <color rgb="FF005F89"/>
      <name val="Arial"/>
      <family val="2"/>
    </font>
    <font>
      <b/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0" fontId="29" fillId="0" borderId="0" xfId="49" applyFont="1" applyBorder="1" applyAlignment="1" applyProtection="1">
      <alignment/>
      <protection hidden="1"/>
    </xf>
    <xf numFmtId="0" fontId="30" fillId="0" borderId="0" xfId="49" applyFont="1" applyBorder="1" applyAlignment="1" applyProtection="1">
      <alignment/>
      <protection hidden="1"/>
    </xf>
    <xf numFmtId="39" fontId="30" fillId="0" borderId="0" xfId="49" applyNumberFormat="1" applyFont="1" applyBorder="1" applyAlignment="1" applyProtection="1">
      <alignment/>
      <protection hidden="1"/>
    </xf>
    <xf numFmtId="39" fontId="29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43" fontId="21" fillId="0" borderId="11" xfId="53" applyFont="1" applyBorder="1" applyAlignment="1" applyProtection="1">
      <alignment horizontal="right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horizontal="right" vertical="center"/>
      <protection hidden="1"/>
    </xf>
    <xf numFmtId="43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43" fontId="22" fillId="23" borderId="11" xfId="53" applyFont="1" applyFill="1" applyBorder="1" applyAlignment="1" applyProtection="1">
      <alignment horizontal="right" vertical="center"/>
      <protection hidden="1"/>
    </xf>
    <xf numFmtId="43" fontId="22" fillId="23" borderId="12" xfId="53" applyFont="1" applyFill="1" applyBorder="1" applyAlignment="1" applyProtection="1">
      <alignment horizontal="right" vertical="center"/>
      <protection hidden="1"/>
    </xf>
    <xf numFmtId="43" fontId="23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49" applyFont="1" applyBorder="1" applyAlignment="1" applyProtection="1">
      <alignment horizontal="center"/>
      <protection hidden="1"/>
    </xf>
    <xf numFmtId="0" fontId="29" fillId="0" borderId="0" xfId="49" applyFont="1" applyBorder="1" applyAlignment="1" applyProtection="1">
      <alignment horizontal="center"/>
      <protection hidden="1"/>
    </xf>
    <xf numFmtId="0" fontId="30" fillId="0" borderId="0" xfId="49" applyFont="1" applyBorder="1" applyAlignment="1" applyProtection="1">
      <alignment horizontal="center"/>
      <protection hidden="1"/>
    </xf>
    <xf numFmtId="0" fontId="33" fillId="24" borderId="16" xfId="49" applyFont="1" applyFill="1" applyBorder="1" applyAlignment="1" applyProtection="1">
      <alignment horizontal="center" vertical="center" wrapText="1"/>
      <protection hidden="1"/>
    </xf>
    <xf numFmtId="0" fontId="33" fillId="24" borderId="17" xfId="49" applyFont="1" applyFill="1" applyBorder="1" applyAlignment="1" applyProtection="1">
      <alignment horizontal="center" vertical="center" wrapText="1"/>
      <protection hidden="1"/>
    </xf>
    <xf numFmtId="39" fontId="33" fillId="24" borderId="17" xfId="49" applyNumberFormat="1" applyFont="1" applyFill="1" applyBorder="1" applyAlignment="1" applyProtection="1">
      <alignment horizontal="center" vertical="center" wrapText="1"/>
      <protection hidden="1"/>
    </xf>
    <xf numFmtId="39" fontId="33" fillId="24" borderId="18" xfId="49" applyNumberFormat="1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33" fillId="24" borderId="11" xfId="49" applyFont="1" applyFill="1" applyBorder="1" applyAlignment="1" applyProtection="1">
      <alignment horizontal="center" vertical="center" wrapText="1"/>
      <protection hidden="1"/>
    </xf>
    <xf numFmtId="39" fontId="33" fillId="24" borderId="11" xfId="49" applyNumberFormat="1" applyFont="1" applyFill="1" applyBorder="1" applyAlignment="1" applyProtection="1">
      <alignment horizontal="center" vertical="center" wrapText="1"/>
      <protection hidden="1"/>
    </xf>
    <xf numFmtId="39" fontId="33" fillId="24" borderId="12" xfId="49" applyNumberFormat="1" applyFont="1" applyFill="1" applyBorder="1" applyAlignment="1" applyProtection="1">
      <alignment horizontal="center" vertical="center"/>
      <protection hidden="1"/>
    </xf>
    <xf numFmtId="0" fontId="20" fillId="0" borderId="19" xfId="49" applyFont="1" applyBorder="1" applyAlignment="1" applyProtection="1">
      <alignment horizontal="right"/>
      <protection hidden="1"/>
    </xf>
    <xf numFmtId="2" fontId="31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3" fontId="22" fillId="25" borderId="11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39" fontId="33" fillId="24" borderId="17" xfId="49" applyNumberFormat="1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39" fontId="33" fillId="24" borderId="11" xfId="49" applyNumberFormat="1" applyFont="1" applyFill="1" applyBorder="1" applyAlignment="1" applyProtection="1">
      <alignment horizontal="center" vertical="center"/>
      <protection hidden="1"/>
    </xf>
    <xf numFmtId="2" fontId="33" fillId="24" borderId="11" xfId="49" applyNumberFormat="1" applyFont="1" applyFill="1" applyBorder="1" applyAlignment="1" applyProtection="1">
      <alignment horizontal="center" vertical="center"/>
      <protection hidden="1"/>
    </xf>
    <xf numFmtId="10" fontId="22" fillId="25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2" width="9.140625" style="1" customWidth="1"/>
    <col min="3" max="3" width="29.7109375" style="1" bestFit="1" customWidth="1"/>
    <col min="4" max="7" width="14.7109375" style="1" customWidth="1"/>
    <col min="8" max="8" width="10.7109375" style="40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>
      <c r="A4" s="3" t="s">
        <v>61</v>
      </c>
      <c r="B4" s="4"/>
      <c r="C4" s="4"/>
      <c r="D4" s="5"/>
      <c r="E4" s="6"/>
      <c r="F4" s="7"/>
      <c r="G4" s="7"/>
      <c r="H4" s="39"/>
      <c r="I4" s="7"/>
      <c r="J4" s="7"/>
      <c r="K4" s="8"/>
      <c r="L4" s="8"/>
      <c r="M4" s="7"/>
      <c r="N4" s="7"/>
    </row>
    <row r="5" spans="1:14" ht="18">
      <c r="A5" s="3" t="s">
        <v>90</v>
      </c>
      <c r="B5" s="4"/>
      <c r="C5" s="4"/>
      <c r="D5" s="5"/>
      <c r="E5" s="6"/>
      <c r="F5" s="7"/>
      <c r="G5" s="7"/>
      <c r="H5" s="39"/>
      <c r="I5" s="7"/>
      <c r="J5" s="7"/>
      <c r="K5" s="8"/>
      <c r="L5" s="8"/>
      <c r="M5" s="7"/>
      <c r="N5" s="7"/>
    </row>
    <row r="6" spans="1:14" ht="13.5" thickBot="1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8" customHeight="1" thickTop="1">
      <c r="A7" s="30" t="s">
        <v>2</v>
      </c>
      <c r="B7" s="31" t="s">
        <v>1</v>
      </c>
      <c r="C7" s="48" t="s">
        <v>9</v>
      </c>
      <c r="D7" s="49" t="s">
        <v>10</v>
      </c>
      <c r="E7" s="49"/>
      <c r="F7" s="49" t="s">
        <v>91</v>
      </c>
      <c r="G7" s="49"/>
      <c r="H7" s="49"/>
      <c r="I7" s="32" t="s">
        <v>93</v>
      </c>
      <c r="J7" s="49" t="s">
        <v>102</v>
      </c>
      <c r="K7" s="49"/>
      <c r="L7" s="49"/>
      <c r="M7" s="32" t="s">
        <v>99</v>
      </c>
      <c r="N7" s="33" t="s">
        <v>100</v>
      </c>
    </row>
    <row r="8" spans="1:14" ht="18" customHeight="1">
      <c r="A8" s="34"/>
      <c r="B8" s="35"/>
      <c r="C8" s="50" t="s">
        <v>12</v>
      </c>
      <c r="D8" s="51" t="s">
        <v>8</v>
      </c>
      <c r="E8" s="51" t="s">
        <v>96</v>
      </c>
      <c r="F8" s="51" t="s">
        <v>94</v>
      </c>
      <c r="G8" s="51" t="s">
        <v>97</v>
      </c>
      <c r="H8" s="52" t="s">
        <v>92</v>
      </c>
      <c r="I8" s="36"/>
      <c r="J8" s="51" t="s">
        <v>94</v>
      </c>
      <c r="K8" s="51" t="s">
        <v>95</v>
      </c>
      <c r="L8" s="51" t="s">
        <v>98</v>
      </c>
      <c r="M8" s="36"/>
      <c r="N8" s="37" t="s">
        <v>101</v>
      </c>
    </row>
    <row r="9" spans="1:14" ht="15" customHeight="1">
      <c r="A9" s="20">
        <v>1</v>
      </c>
      <c r="B9" s="21">
        <v>0</v>
      </c>
      <c r="C9" s="22" t="s">
        <v>0</v>
      </c>
      <c r="D9" s="23">
        <f aca="true" t="shared" si="0" ref="D9:L9">SUM(D10:D11)</f>
        <v>11500000</v>
      </c>
      <c r="E9" s="23">
        <f t="shared" si="0"/>
        <v>11500000</v>
      </c>
      <c r="F9" s="23">
        <f t="shared" si="0"/>
        <v>1573958.51</v>
      </c>
      <c r="G9" s="43">
        <f t="shared" si="0"/>
        <v>7662829.71</v>
      </c>
      <c r="H9" s="53">
        <f>G9/G$82</f>
        <v>0.023516477332422375</v>
      </c>
      <c r="I9" s="45">
        <f>E9-G9</f>
        <v>3837170.29</v>
      </c>
      <c r="J9" s="23">
        <f t="shared" si="0"/>
        <v>1793487.57</v>
      </c>
      <c r="K9" s="23">
        <f t="shared" si="0"/>
        <v>7070200.7</v>
      </c>
      <c r="L9" s="53">
        <f>K9/K$82</f>
        <v>0.028259706208127927</v>
      </c>
      <c r="M9" s="45">
        <f>E9-K9</f>
        <v>4429799.3</v>
      </c>
      <c r="N9" s="24">
        <f>SUM(N10:N11)</f>
        <v>0</v>
      </c>
    </row>
    <row r="10" spans="1:14" ht="15" customHeight="1">
      <c r="A10" s="10">
        <v>1</v>
      </c>
      <c r="B10" s="11">
        <v>31</v>
      </c>
      <c r="C10" s="12" t="s">
        <v>13</v>
      </c>
      <c r="D10" s="13">
        <v>10612632</v>
      </c>
      <c r="E10" s="13">
        <v>10612632</v>
      </c>
      <c r="F10" s="14">
        <v>1453150.51</v>
      </c>
      <c r="G10" s="14">
        <v>7164305.6</v>
      </c>
      <c r="H10" s="54">
        <f>G10/G$82</f>
        <v>0.021986555439837206</v>
      </c>
      <c r="I10" s="14">
        <f>E10-G10</f>
        <v>3448326.4000000004</v>
      </c>
      <c r="J10" s="14">
        <v>1672679.57</v>
      </c>
      <c r="K10" s="14">
        <v>6571676.59</v>
      </c>
      <c r="L10" s="54">
        <f>K10/K$82</f>
        <v>0.026267097301528083</v>
      </c>
      <c r="M10" s="14">
        <f>E10-K10</f>
        <v>4040955.41</v>
      </c>
      <c r="N10" s="15">
        <v>0</v>
      </c>
    </row>
    <row r="11" spans="1:14" ht="15" customHeight="1">
      <c r="A11" s="10">
        <v>1</v>
      </c>
      <c r="B11" s="11">
        <v>272</v>
      </c>
      <c r="C11" s="12" t="s">
        <v>28</v>
      </c>
      <c r="D11" s="13">
        <v>887368</v>
      </c>
      <c r="E11" s="13">
        <v>887368</v>
      </c>
      <c r="F11" s="14">
        <v>120808</v>
      </c>
      <c r="G11" s="14">
        <v>498524.11</v>
      </c>
      <c r="H11" s="54">
        <f>G11/G$82</f>
        <v>0.001529921892585166</v>
      </c>
      <c r="I11" s="14">
        <f aca="true" t="shared" si="1" ref="I11:I74">E11-G11</f>
        <v>388843.89</v>
      </c>
      <c r="J11" s="14">
        <v>120808</v>
      </c>
      <c r="K11" s="14">
        <v>498524.11</v>
      </c>
      <c r="L11" s="54">
        <f aca="true" t="shared" si="2" ref="L11:L74">K11/K$82</f>
        <v>0.0019926089065998437</v>
      </c>
      <c r="M11" s="14">
        <f aca="true" t="shared" si="3" ref="M11:M74">E11-K11</f>
        <v>388843.89</v>
      </c>
      <c r="N11" s="15">
        <v>0</v>
      </c>
    </row>
    <row r="12" spans="1:14" ht="15" customHeight="1">
      <c r="A12" s="20">
        <v>2</v>
      </c>
      <c r="B12" s="21">
        <v>0</v>
      </c>
      <c r="C12" s="22" t="s">
        <v>3</v>
      </c>
      <c r="D12" s="23">
        <f aca="true" t="shared" si="4" ref="D12:N12">SUM(D13:D13)</f>
        <v>5226800</v>
      </c>
      <c r="E12" s="23">
        <f t="shared" si="4"/>
        <v>5226800</v>
      </c>
      <c r="F12" s="23">
        <f t="shared" si="4"/>
        <v>845519.54</v>
      </c>
      <c r="G12" s="23">
        <f t="shared" si="4"/>
        <v>3348351.21</v>
      </c>
      <c r="H12" s="53">
        <f aca="true" t="shared" si="5" ref="H12:H75">G12/G$82</f>
        <v>0.01027576343347372</v>
      </c>
      <c r="I12" s="45">
        <f t="shared" si="1"/>
        <v>1878448.79</v>
      </c>
      <c r="J12" s="23">
        <f t="shared" si="4"/>
        <v>851321.84</v>
      </c>
      <c r="K12" s="23">
        <f t="shared" si="4"/>
        <v>3323232.16</v>
      </c>
      <c r="L12" s="53">
        <f t="shared" si="2"/>
        <v>0.01328301253216226</v>
      </c>
      <c r="M12" s="45">
        <f t="shared" si="3"/>
        <v>1903567.8399999999</v>
      </c>
      <c r="N12" s="24">
        <f t="shared" si="4"/>
        <v>0</v>
      </c>
    </row>
    <row r="13" spans="1:14" ht="15" customHeight="1">
      <c r="A13" s="10">
        <v>2</v>
      </c>
      <c r="B13" s="11">
        <v>61</v>
      </c>
      <c r="C13" s="12" t="s">
        <v>4</v>
      </c>
      <c r="D13" s="13">
        <v>5226800</v>
      </c>
      <c r="E13" s="13">
        <v>5226800</v>
      </c>
      <c r="F13" s="14">
        <v>845519.54</v>
      </c>
      <c r="G13" s="14">
        <v>3348351.21</v>
      </c>
      <c r="H13" s="54">
        <f t="shared" si="5"/>
        <v>0.01027576343347372</v>
      </c>
      <c r="I13" s="14">
        <f t="shared" si="1"/>
        <v>1878448.79</v>
      </c>
      <c r="J13" s="14">
        <v>851321.84</v>
      </c>
      <c r="K13" s="14">
        <v>3323232.16</v>
      </c>
      <c r="L13" s="54">
        <f t="shared" si="2"/>
        <v>0.01328301253216226</v>
      </c>
      <c r="M13" s="14">
        <f t="shared" si="3"/>
        <v>1903567.8399999999</v>
      </c>
      <c r="N13" s="15">
        <v>0</v>
      </c>
    </row>
    <row r="14" spans="1:14" ht="15" customHeight="1">
      <c r="A14" s="20">
        <v>4</v>
      </c>
      <c r="B14" s="21">
        <v>0</v>
      </c>
      <c r="C14" s="22" t="s">
        <v>14</v>
      </c>
      <c r="D14" s="23">
        <f aca="true" t="shared" si="6" ref="D14:L14">SUM(D15:D20)</f>
        <v>41681300</v>
      </c>
      <c r="E14" s="23">
        <f t="shared" si="6"/>
        <v>42624782.400000006</v>
      </c>
      <c r="F14" s="23">
        <f t="shared" si="6"/>
        <v>5007043.96</v>
      </c>
      <c r="G14" s="23">
        <f t="shared" si="6"/>
        <v>31453163.97</v>
      </c>
      <c r="H14" s="53">
        <f t="shared" si="5"/>
        <v>0.09652669386195574</v>
      </c>
      <c r="I14" s="45">
        <f t="shared" si="1"/>
        <v>11171618.430000007</v>
      </c>
      <c r="J14" s="23">
        <f t="shared" si="6"/>
        <v>6815570.6899999995</v>
      </c>
      <c r="K14" s="23">
        <f t="shared" si="6"/>
        <v>24095699.89</v>
      </c>
      <c r="L14" s="53">
        <f t="shared" si="2"/>
        <v>0.09631090101453844</v>
      </c>
      <c r="M14" s="45">
        <f t="shared" si="3"/>
        <v>18529082.510000005</v>
      </c>
      <c r="N14" s="24">
        <f>SUM(N15:N20)</f>
        <v>0</v>
      </c>
    </row>
    <row r="15" spans="1:14" ht="15" customHeight="1">
      <c r="A15" s="10">
        <v>4</v>
      </c>
      <c r="B15" s="11">
        <v>122</v>
      </c>
      <c r="C15" s="12" t="s">
        <v>15</v>
      </c>
      <c r="D15" s="13">
        <v>16038900</v>
      </c>
      <c r="E15" s="13">
        <v>15869903.6</v>
      </c>
      <c r="F15" s="14">
        <v>1969949.76</v>
      </c>
      <c r="G15" s="14">
        <v>11344340.26</v>
      </c>
      <c r="H15" s="54">
        <f t="shared" si="5"/>
        <v>0.03481467430072598</v>
      </c>
      <c r="I15" s="14">
        <f t="shared" si="1"/>
        <v>4525563.34</v>
      </c>
      <c r="J15" s="14">
        <v>2653862.72</v>
      </c>
      <c r="K15" s="14">
        <v>9431970.16</v>
      </c>
      <c r="L15" s="54">
        <f t="shared" si="2"/>
        <v>0.037699736824363325</v>
      </c>
      <c r="M15" s="14">
        <f t="shared" si="3"/>
        <v>6437933.4399999995</v>
      </c>
      <c r="N15" s="15">
        <v>0</v>
      </c>
    </row>
    <row r="16" spans="1:14" ht="15" customHeight="1">
      <c r="A16" s="10">
        <v>4</v>
      </c>
      <c r="B16" s="11">
        <v>123</v>
      </c>
      <c r="C16" s="12" t="s">
        <v>16</v>
      </c>
      <c r="D16" s="13">
        <v>9125900</v>
      </c>
      <c r="E16" s="13">
        <v>9125900</v>
      </c>
      <c r="F16" s="14">
        <v>1453684.2</v>
      </c>
      <c r="G16" s="14">
        <v>5782012</v>
      </c>
      <c r="H16" s="54">
        <f t="shared" si="5"/>
        <v>0.017744431140933464</v>
      </c>
      <c r="I16" s="14">
        <f t="shared" si="1"/>
        <v>3343888</v>
      </c>
      <c r="J16" s="14">
        <v>1558700.54</v>
      </c>
      <c r="K16" s="14">
        <v>5171638.63</v>
      </c>
      <c r="L16" s="54">
        <f t="shared" si="2"/>
        <v>0.02067112299915407</v>
      </c>
      <c r="M16" s="14">
        <f t="shared" si="3"/>
        <v>3954261.37</v>
      </c>
      <c r="N16" s="15">
        <v>0</v>
      </c>
    </row>
    <row r="17" spans="1:14" ht="15" customHeight="1">
      <c r="A17" s="10">
        <v>4</v>
      </c>
      <c r="B17" s="11">
        <v>126</v>
      </c>
      <c r="C17" s="12" t="s">
        <v>17</v>
      </c>
      <c r="D17" s="13">
        <v>1534000</v>
      </c>
      <c r="E17" s="13">
        <v>1774000</v>
      </c>
      <c r="F17" s="14">
        <v>153002.65</v>
      </c>
      <c r="G17" s="14">
        <v>1243471.31</v>
      </c>
      <c r="H17" s="54">
        <f t="shared" si="5"/>
        <v>0.0038160922246479826</v>
      </c>
      <c r="I17" s="14">
        <f t="shared" si="1"/>
        <v>530528.69</v>
      </c>
      <c r="J17" s="14">
        <v>271614.25</v>
      </c>
      <c r="K17" s="14">
        <v>987176.96</v>
      </c>
      <c r="L17" s="54">
        <f t="shared" si="2"/>
        <v>0.003945762227801094</v>
      </c>
      <c r="M17" s="14">
        <f t="shared" si="3"/>
        <v>786823.04</v>
      </c>
      <c r="N17" s="15">
        <v>0</v>
      </c>
    </row>
    <row r="18" spans="1:14" ht="15" customHeight="1">
      <c r="A18" s="10">
        <v>4</v>
      </c>
      <c r="B18" s="11">
        <v>128</v>
      </c>
      <c r="C18" s="12" t="s">
        <v>18</v>
      </c>
      <c r="D18" s="13">
        <v>14223400</v>
      </c>
      <c r="E18" s="13">
        <v>14748878.8</v>
      </c>
      <c r="F18" s="14">
        <v>1309565.13</v>
      </c>
      <c r="G18" s="14">
        <v>12613961.8</v>
      </c>
      <c r="H18" s="54">
        <f t="shared" si="5"/>
        <v>0.03871101903186385</v>
      </c>
      <c r="I18" s="14">
        <f t="shared" si="1"/>
        <v>2134917</v>
      </c>
      <c r="J18" s="14">
        <v>2210265.08</v>
      </c>
      <c r="K18" s="14">
        <v>8037946.69</v>
      </c>
      <c r="L18" s="54">
        <f t="shared" si="2"/>
        <v>0.03212780253550572</v>
      </c>
      <c r="M18" s="14">
        <f t="shared" si="3"/>
        <v>6710932.11</v>
      </c>
      <c r="N18" s="15">
        <v>0</v>
      </c>
    </row>
    <row r="19" spans="1:14" ht="15" customHeight="1">
      <c r="A19" s="10">
        <v>4</v>
      </c>
      <c r="B19" s="11">
        <v>129</v>
      </c>
      <c r="C19" s="12" t="s">
        <v>19</v>
      </c>
      <c r="D19" s="13">
        <v>550000</v>
      </c>
      <c r="E19" s="13">
        <v>550000</v>
      </c>
      <c r="F19" s="14">
        <v>0</v>
      </c>
      <c r="G19" s="14">
        <v>0</v>
      </c>
      <c r="H19" s="54">
        <f t="shared" si="5"/>
        <v>0</v>
      </c>
      <c r="I19" s="14">
        <f t="shared" si="1"/>
        <v>550000</v>
      </c>
      <c r="J19" s="14">
        <v>0</v>
      </c>
      <c r="K19" s="14">
        <v>0</v>
      </c>
      <c r="L19" s="54">
        <f t="shared" si="2"/>
        <v>0</v>
      </c>
      <c r="M19" s="14">
        <f t="shared" si="3"/>
        <v>550000</v>
      </c>
      <c r="N19" s="15">
        <v>0</v>
      </c>
    </row>
    <row r="20" spans="1:14" ht="15" customHeight="1">
      <c r="A20" s="10">
        <v>4</v>
      </c>
      <c r="B20" s="11">
        <v>131</v>
      </c>
      <c r="C20" s="12" t="s">
        <v>20</v>
      </c>
      <c r="D20" s="13">
        <v>209100</v>
      </c>
      <c r="E20" s="13">
        <v>556100</v>
      </c>
      <c r="F20" s="14">
        <v>120842.22</v>
      </c>
      <c r="G20" s="14">
        <v>469378.6</v>
      </c>
      <c r="H20" s="54">
        <f t="shared" si="5"/>
        <v>0.0014404771637844668</v>
      </c>
      <c r="I20" s="14">
        <f t="shared" si="1"/>
        <v>86721.40000000002</v>
      </c>
      <c r="J20" s="14">
        <v>121128.1</v>
      </c>
      <c r="K20" s="14">
        <v>466967.45</v>
      </c>
      <c r="L20" s="54">
        <f t="shared" si="2"/>
        <v>0.0018664764277142327</v>
      </c>
      <c r="M20" s="14">
        <f t="shared" si="3"/>
        <v>89132.54999999999</v>
      </c>
      <c r="N20" s="15">
        <v>0</v>
      </c>
    </row>
    <row r="21" spans="1:14" ht="15" customHeight="1">
      <c r="A21" s="20">
        <v>6</v>
      </c>
      <c r="B21" s="21">
        <v>0</v>
      </c>
      <c r="C21" s="22" t="s">
        <v>21</v>
      </c>
      <c r="D21" s="23">
        <f aca="true" t="shared" si="7" ref="D21:L21">SUM(D22:D23)</f>
        <v>9267700</v>
      </c>
      <c r="E21" s="23">
        <f t="shared" si="7"/>
        <v>9496928.93</v>
      </c>
      <c r="F21" s="23">
        <f t="shared" si="7"/>
        <v>1503646.7200000002</v>
      </c>
      <c r="G21" s="23">
        <f t="shared" si="7"/>
        <v>6222644.050000001</v>
      </c>
      <c r="H21" s="53">
        <f t="shared" si="5"/>
        <v>0.019096687945262713</v>
      </c>
      <c r="I21" s="45">
        <f t="shared" si="1"/>
        <v>3274284.879999999</v>
      </c>
      <c r="J21" s="23">
        <f t="shared" si="7"/>
        <v>1652422.28</v>
      </c>
      <c r="K21" s="23">
        <f t="shared" si="7"/>
        <v>6025574.2700000005</v>
      </c>
      <c r="L21" s="53">
        <f t="shared" si="2"/>
        <v>0.024084317522337792</v>
      </c>
      <c r="M21" s="45">
        <f t="shared" si="3"/>
        <v>3471354.659999999</v>
      </c>
      <c r="N21" s="24">
        <f>SUM(N22:N23)</f>
        <v>0</v>
      </c>
    </row>
    <row r="22" spans="1:14" ht="15" customHeight="1">
      <c r="A22" s="10">
        <v>6</v>
      </c>
      <c r="B22" s="11">
        <v>181</v>
      </c>
      <c r="C22" s="12" t="s">
        <v>22</v>
      </c>
      <c r="D22" s="13">
        <v>8286500</v>
      </c>
      <c r="E22" s="13">
        <v>8486500</v>
      </c>
      <c r="F22" s="14">
        <v>1321521.84</v>
      </c>
      <c r="G22" s="14">
        <v>5542082.9</v>
      </c>
      <c r="H22" s="54">
        <f t="shared" si="5"/>
        <v>0.017008112123668172</v>
      </c>
      <c r="I22" s="14">
        <f t="shared" si="1"/>
        <v>2944417.0999999996</v>
      </c>
      <c r="J22" s="14">
        <v>1479965.8</v>
      </c>
      <c r="K22" s="14">
        <v>5363515.11</v>
      </c>
      <c r="L22" s="54">
        <f t="shared" si="2"/>
        <v>0.021438056383810286</v>
      </c>
      <c r="M22" s="14">
        <f t="shared" si="3"/>
        <v>3122984.8899999997</v>
      </c>
      <c r="N22" s="15">
        <v>0</v>
      </c>
    </row>
    <row r="23" spans="1:14" ht="15" customHeight="1">
      <c r="A23" s="10">
        <v>6</v>
      </c>
      <c r="B23" s="11">
        <v>182</v>
      </c>
      <c r="C23" s="12" t="s">
        <v>23</v>
      </c>
      <c r="D23" s="13">
        <v>981200</v>
      </c>
      <c r="E23" s="13">
        <v>1010428.93</v>
      </c>
      <c r="F23" s="14">
        <v>182124.88</v>
      </c>
      <c r="G23" s="14">
        <v>680561.15</v>
      </c>
      <c r="H23" s="54">
        <f t="shared" si="5"/>
        <v>0.0020885758215945403</v>
      </c>
      <c r="I23" s="14">
        <f t="shared" si="1"/>
        <v>329867.78</v>
      </c>
      <c r="J23" s="14">
        <v>172456.48</v>
      </c>
      <c r="K23" s="14">
        <v>662059.16</v>
      </c>
      <c r="L23" s="54">
        <f t="shared" si="2"/>
        <v>0.002646261138527505</v>
      </c>
      <c r="M23" s="14">
        <f t="shared" si="3"/>
        <v>348369.77</v>
      </c>
      <c r="N23" s="15">
        <v>0</v>
      </c>
    </row>
    <row r="24" spans="1:14" ht="15" customHeight="1">
      <c r="A24" s="20">
        <v>8</v>
      </c>
      <c r="B24" s="21">
        <v>0</v>
      </c>
      <c r="C24" s="22" t="s">
        <v>24</v>
      </c>
      <c r="D24" s="23">
        <f aca="true" t="shared" si="8" ref="D24:L24">SUM(D25:D30)</f>
        <v>12947930</v>
      </c>
      <c r="E24" s="23">
        <f t="shared" si="8"/>
        <v>14270017.19</v>
      </c>
      <c r="F24" s="23">
        <f t="shared" si="8"/>
        <v>1436520.94</v>
      </c>
      <c r="G24" s="23">
        <f t="shared" si="8"/>
        <v>10650536.04</v>
      </c>
      <c r="H24" s="53">
        <f t="shared" si="5"/>
        <v>0.032685456788365395</v>
      </c>
      <c r="I24" s="45">
        <f t="shared" si="1"/>
        <v>3619481.1500000004</v>
      </c>
      <c r="J24" s="23">
        <f t="shared" si="8"/>
        <v>2423226.21</v>
      </c>
      <c r="K24" s="23">
        <f t="shared" si="8"/>
        <v>8290258.929999999</v>
      </c>
      <c r="L24" s="53">
        <f t="shared" si="2"/>
        <v>0.03313629862743627</v>
      </c>
      <c r="M24" s="45">
        <f t="shared" si="3"/>
        <v>5979758.260000001</v>
      </c>
      <c r="N24" s="24">
        <f>SUM(N25:N30)</f>
        <v>0</v>
      </c>
    </row>
    <row r="25" spans="1:14" ht="15" customHeight="1">
      <c r="A25" s="10">
        <v>8</v>
      </c>
      <c r="B25" s="11">
        <v>241</v>
      </c>
      <c r="C25" s="12" t="s">
        <v>25</v>
      </c>
      <c r="D25" s="13">
        <v>218000</v>
      </c>
      <c r="E25" s="13">
        <v>372830</v>
      </c>
      <c r="F25" s="14">
        <v>70512.08</v>
      </c>
      <c r="G25" s="14">
        <v>319154.6</v>
      </c>
      <c r="H25" s="54">
        <f t="shared" si="5"/>
        <v>0.000979454353088884</v>
      </c>
      <c r="I25" s="14">
        <f t="shared" si="1"/>
        <v>53675.40000000002</v>
      </c>
      <c r="J25" s="14">
        <v>67080.63</v>
      </c>
      <c r="K25" s="14">
        <v>93337.04</v>
      </c>
      <c r="L25" s="54">
        <f t="shared" si="2"/>
        <v>0.0003730696539825644</v>
      </c>
      <c r="M25" s="14">
        <f t="shared" si="3"/>
        <v>279492.96</v>
      </c>
      <c r="N25" s="15">
        <v>0</v>
      </c>
    </row>
    <row r="26" spans="1:14" ht="15" customHeight="1">
      <c r="A26" s="10">
        <v>8</v>
      </c>
      <c r="B26" s="11">
        <v>242</v>
      </c>
      <c r="C26" s="12" t="s">
        <v>66</v>
      </c>
      <c r="D26" s="13">
        <v>114100</v>
      </c>
      <c r="E26" s="13">
        <v>114100</v>
      </c>
      <c r="F26" s="14">
        <v>0</v>
      </c>
      <c r="G26" s="14">
        <v>106000</v>
      </c>
      <c r="H26" s="54">
        <f t="shared" si="5"/>
        <v>0.00032530366608352724</v>
      </c>
      <c r="I26" s="14">
        <f t="shared" si="1"/>
        <v>8100</v>
      </c>
      <c r="J26" s="14">
        <v>5660</v>
      </c>
      <c r="K26" s="14">
        <v>97510</v>
      </c>
      <c r="L26" s="54">
        <f t="shared" si="2"/>
        <v>0.00038974904239345767</v>
      </c>
      <c r="M26" s="14">
        <f t="shared" si="3"/>
        <v>16590</v>
      </c>
      <c r="N26" s="15">
        <v>0</v>
      </c>
    </row>
    <row r="27" spans="1:14" ht="15" customHeight="1">
      <c r="A27" s="10">
        <v>8</v>
      </c>
      <c r="B27" s="11">
        <v>243</v>
      </c>
      <c r="C27" s="12" t="s">
        <v>60</v>
      </c>
      <c r="D27" s="13">
        <v>709130</v>
      </c>
      <c r="E27" s="13">
        <v>761345.6</v>
      </c>
      <c r="F27" s="14">
        <v>97259.22</v>
      </c>
      <c r="G27" s="14">
        <v>590119.09</v>
      </c>
      <c r="H27" s="54">
        <f t="shared" si="5"/>
        <v>0.0018110179566308956</v>
      </c>
      <c r="I27" s="14">
        <f t="shared" si="1"/>
        <v>171226.51</v>
      </c>
      <c r="J27" s="14">
        <v>207482.5</v>
      </c>
      <c r="K27" s="14">
        <v>401751.1</v>
      </c>
      <c r="L27" s="54">
        <f t="shared" si="2"/>
        <v>0.0016058056251206875</v>
      </c>
      <c r="M27" s="14">
        <f t="shared" si="3"/>
        <v>359594.5</v>
      </c>
      <c r="N27" s="15">
        <v>0</v>
      </c>
    </row>
    <row r="28" spans="1:14" ht="15" customHeight="1">
      <c r="A28" s="10">
        <v>8</v>
      </c>
      <c r="B28" s="11">
        <v>244</v>
      </c>
      <c r="C28" s="12" t="s">
        <v>26</v>
      </c>
      <c r="D28" s="13">
        <v>10572400</v>
      </c>
      <c r="E28" s="13">
        <v>11267627.41</v>
      </c>
      <c r="F28" s="14">
        <v>1129127.5</v>
      </c>
      <c r="G28" s="14">
        <v>8061693.97</v>
      </c>
      <c r="H28" s="54">
        <f t="shared" si="5"/>
        <v>0.024740552861174197</v>
      </c>
      <c r="I28" s="14">
        <f t="shared" si="1"/>
        <v>3205933.4400000004</v>
      </c>
      <c r="J28" s="14">
        <v>1812300.97</v>
      </c>
      <c r="K28" s="14">
        <v>6610978.22</v>
      </c>
      <c r="L28" s="54">
        <f t="shared" si="2"/>
        <v>0.026424186550394885</v>
      </c>
      <c r="M28" s="14">
        <f t="shared" si="3"/>
        <v>4656649.19</v>
      </c>
      <c r="N28" s="15">
        <v>0</v>
      </c>
    </row>
    <row r="29" spans="1:14" ht="15" customHeight="1">
      <c r="A29" s="10">
        <v>8</v>
      </c>
      <c r="B29" s="11">
        <v>306</v>
      </c>
      <c r="C29" s="12" t="s">
        <v>34</v>
      </c>
      <c r="D29" s="13">
        <v>872300</v>
      </c>
      <c r="E29" s="13">
        <v>923564.18</v>
      </c>
      <c r="F29" s="14">
        <v>36527.42</v>
      </c>
      <c r="G29" s="14">
        <v>799716.45</v>
      </c>
      <c r="H29" s="54">
        <f t="shared" si="5"/>
        <v>0.0024542518208707904</v>
      </c>
      <c r="I29" s="14">
        <f t="shared" si="1"/>
        <v>123847.7300000001</v>
      </c>
      <c r="J29" s="14">
        <v>24063.28</v>
      </c>
      <c r="K29" s="14">
        <v>494384.31</v>
      </c>
      <c r="L29" s="54">
        <f t="shared" si="2"/>
        <v>0.0019760620592436705</v>
      </c>
      <c r="M29" s="14">
        <f t="shared" si="3"/>
        <v>429179.87000000005</v>
      </c>
      <c r="N29" s="15">
        <v>0</v>
      </c>
    </row>
    <row r="30" spans="1:14" ht="15" customHeight="1">
      <c r="A30" s="10">
        <v>8</v>
      </c>
      <c r="B30" s="11">
        <v>333</v>
      </c>
      <c r="C30" s="12" t="s">
        <v>87</v>
      </c>
      <c r="D30" s="13">
        <v>462000</v>
      </c>
      <c r="E30" s="13">
        <v>830550</v>
      </c>
      <c r="F30" s="14">
        <v>103094.72</v>
      </c>
      <c r="G30" s="14">
        <v>773851.93</v>
      </c>
      <c r="H30" s="54">
        <f t="shared" si="5"/>
        <v>0.0023748761305171047</v>
      </c>
      <c r="I30" s="14">
        <f t="shared" si="1"/>
        <v>56698.06999999995</v>
      </c>
      <c r="J30" s="14">
        <v>306638.83</v>
      </c>
      <c r="K30" s="14">
        <v>592298.26</v>
      </c>
      <c r="L30" s="54">
        <f t="shared" si="2"/>
        <v>0.002367425696301007</v>
      </c>
      <c r="M30" s="14">
        <f t="shared" si="3"/>
        <v>238251.74</v>
      </c>
      <c r="N30" s="15">
        <v>0</v>
      </c>
    </row>
    <row r="31" spans="1:14" ht="15" customHeight="1">
      <c r="A31" s="20">
        <v>9</v>
      </c>
      <c r="B31" s="21">
        <v>0</v>
      </c>
      <c r="C31" s="22" t="s">
        <v>27</v>
      </c>
      <c r="D31" s="23">
        <f aca="true" t="shared" si="9" ref="D31:N31">SUM(D32)</f>
        <v>2664800</v>
      </c>
      <c r="E31" s="23">
        <f t="shared" si="9"/>
        <v>2664800</v>
      </c>
      <c r="F31" s="23">
        <f t="shared" si="9"/>
        <v>426650.26</v>
      </c>
      <c r="G31" s="23">
        <f t="shared" si="9"/>
        <v>1527493.59</v>
      </c>
      <c r="H31" s="53">
        <f t="shared" si="5"/>
        <v>0.0046877289126989454</v>
      </c>
      <c r="I31" s="45">
        <f t="shared" si="1"/>
        <v>1137306.41</v>
      </c>
      <c r="J31" s="23">
        <f t="shared" si="9"/>
        <v>426650.26</v>
      </c>
      <c r="K31" s="23">
        <f t="shared" si="9"/>
        <v>1527493.59</v>
      </c>
      <c r="L31" s="53">
        <f t="shared" si="2"/>
        <v>0.006105416510764484</v>
      </c>
      <c r="M31" s="45">
        <f t="shared" si="3"/>
        <v>1137306.41</v>
      </c>
      <c r="N31" s="24">
        <f t="shared" si="9"/>
        <v>0</v>
      </c>
    </row>
    <row r="32" spans="1:14" ht="15" customHeight="1">
      <c r="A32" s="10">
        <v>9</v>
      </c>
      <c r="B32" s="11">
        <v>272</v>
      </c>
      <c r="C32" s="12" t="s">
        <v>28</v>
      </c>
      <c r="D32" s="13">
        <v>2664800</v>
      </c>
      <c r="E32" s="13">
        <v>2664800</v>
      </c>
      <c r="F32" s="14">
        <v>426650.26</v>
      </c>
      <c r="G32" s="14">
        <v>1527493.59</v>
      </c>
      <c r="H32" s="54">
        <f t="shared" si="5"/>
        <v>0.0046877289126989454</v>
      </c>
      <c r="I32" s="14">
        <f t="shared" si="1"/>
        <v>1137306.41</v>
      </c>
      <c r="J32" s="14">
        <v>426650.26</v>
      </c>
      <c r="K32" s="14">
        <v>1527493.59</v>
      </c>
      <c r="L32" s="54">
        <f t="shared" si="2"/>
        <v>0.006105416510764484</v>
      </c>
      <c r="M32" s="14">
        <f t="shared" si="3"/>
        <v>1137306.41</v>
      </c>
      <c r="N32" s="15">
        <v>0</v>
      </c>
    </row>
    <row r="33" spans="1:14" ht="15" customHeight="1">
      <c r="A33" s="20">
        <v>10</v>
      </c>
      <c r="B33" s="21">
        <v>0</v>
      </c>
      <c r="C33" s="22" t="s">
        <v>29</v>
      </c>
      <c r="D33" s="23">
        <f aca="true" t="shared" si="10" ref="D33:L33">SUM(D34:D37)</f>
        <v>91373270</v>
      </c>
      <c r="E33" s="23">
        <f t="shared" si="10"/>
        <v>95773722.4</v>
      </c>
      <c r="F33" s="23">
        <f t="shared" si="10"/>
        <v>17013350.560000002</v>
      </c>
      <c r="G33" s="23">
        <f t="shared" si="10"/>
        <v>70197194.35000001</v>
      </c>
      <c r="H33" s="53">
        <f t="shared" si="5"/>
        <v>0.21542834595125346</v>
      </c>
      <c r="I33" s="45">
        <f t="shared" si="1"/>
        <v>25576528.049999997</v>
      </c>
      <c r="J33" s="23">
        <f t="shared" si="10"/>
        <v>16269219.899999999</v>
      </c>
      <c r="K33" s="23">
        <f t="shared" si="10"/>
        <v>57471612.72</v>
      </c>
      <c r="L33" s="53">
        <f t="shared" si="2"/>
        <v>0.22971496279794545</v>
      </c>
      <c r="M33" s="45">
        <f t="shared" si="3"/>
        <v>38302109.68000001</v>
      </c>
      <c r="N33" s="24">
        <f>SUM(N34:N37)</f>
        <v>0</v>
      </c>
    </row>
    <row r="34" spans="1:14" ht="15" customHeight="1">
      <c r="A34" s="10">
        <v>10</v>
      </c>
      <c r="B34" s="11">
        <v>301</v>
      </c>
      <c r="C34" s="12" t="s">
        <v>30</v>
      </c>
      <c r="D34" s="13">
        <v>50520500</v>
      </c>
      <c r="E34" s="13">
        <v>53233079.59</v>
      </c>
      <c r="F34" s="14">
        <v>8398539</v>
      </c>
      <c r="G34" s="14">
        <v>36151438.17</v>
      </c>
      <c r="H34" s="54">
        <f t="shared" si="5"/>
        <v>0.1109452393480468</v>
      </c>
      <c r="I34" s="14">
        <f t="shared" si="1"/>
        <v>17081641.42</v>
      </c>
      <c r="J34" s="14">
        <v>9019752.77</v>
      </c>
      <c r="K34" s="14">
        <v>32330099.9</v>
      </c>
      <c r="L34" s="54">
        <f t="shared" si="2"/>
        <v>0.129223930637984</v>
      </c>
      <c r="M34" s="14">
        <f t="shared" si="3"/>
        <v>20902979.690000005</v>
      </c>
      <c r="N34" s="15">
        <v>0</v>
      </c>
    </row>
    <row r="35" spans="1:14" ht="15" customHeight="1">
      <c r="A35" s="10">
        <v>10</v>
      </c>
      <c r="B35" s="11">
        <v>302</v>
      </c>
      <c r="C35" s="12" t="s">
        <v>31</v>
      </c>
      <c r="D35" s="13">
        <v>37582270</v>
      </c>
      <c r="E35" s="13">
        <v>39166631.71</v>
      </c>
      <c r="F35" s="14">
        <v>8149397.95</v>
      </c>
      <c r="G35" s="14">
        <v>32041561.23</v>
      </c>
      <c r="H35" s="54">
        <f t="shared" si="5"/>
        <v>0.09833242769017747</v>
      </c>
      <c r="I35" s="14">
        <f t="shared" si="1"/>
        <v>7125070.48</v>
      </c>
      <c r="J35" s="14">
        <v>6715951.61</v>
      </c>
      <c r="K35" s="14">
        <v>23255781.47</v>
      </c>
      <c r="L35" s="54">
        <f t="shared" si="2"/>
        <v>0.09295373354572882</v>
      </c>
      <c r="M35" s="14">
        <f t="shared" si="3"/>
        <v>15910850.240000002</v>
      </c>
      <c r="N35" s="15">
        <v>0</v>
      </c>
    </row>
    <row r="36" spans="1:14" ht="15" customHeight="1">
      <c r="A36" s="10">
        <v>10</v>
      </c>
      <c r="B36" s="11">
        <v>304</v>
      </c>
      <c r="C36" s="12" t="s">
        <v>32</v>
      </c>
      <c r="D36" s="13">
        <v>1787300</v>
      </c>
      <c r="E36" s="13">
        <v>1894681.61</v>
      </c>
      <c r="F36" s="14">
        <v>257406.85</v>
      </c>
      <c r="G36" s="14">
        <v>1137561.2</v>
      </c>
      <c r="H36" s="54">
        <f t="shared" si="5"/>
        <v>0.0034910644222110993</v>
      </c>
      <c r="I36" s="14">
        <f t="shared" si="1"/>
        <v>757120.4100000001</v>
      </c>
      <c r="J36" s="14">
        <v>335112.62</v>
      </c>
      <c r="K36" s="14">
        <v>1117001.67</v>
      </c>
      <c r="L36" s="54">
        <f t="shared" si="2"/>
        <v>0.004464673687154066</v>
      </c>
      <c r="M36" s="14">
        <f t="shared" si="3"/>
        <v>777679.9400000002</v>
      </c>
      <c r="N36" s="15">
        <v>0</v>
      </c>
    </row>
    <row r="37" spans="1:14" ht="15" customHeight="1">
      <c r="A37" s="10">
        <v>10</v>
      </c>
      <c r="B37" s="11">
        <v>305</v>
      </c>
      <c r="C37" s="12" t="s">
        <v>33</v>
      </c>
      <c r="D37" s="13">
        <v>1483200</v>
      </c>
      <c r="E37" s="13">
        <v>1479329.49</v>
      </c>
      <c r="F37" s="14">
        <v>208006.76</v>
      </c>
      <c r="G37" s="14">
        <v>866633.75</v>
      </c>
      <c r="H37" s="54">
        <f t="shared" si="5"/>
        <v>0.002659614490818066</v>
      </c>
      <c r="I37" s="14">
        <f t="shared" si="1"/>
        <v>612695.74</v>
      </c>
      <c r="J37" s="14">
        <v>198402.9</v>
      </c>
      <c r="K37" s="14">
        <v>768729.68</v>
      </c>
      <c r="L37" s="54">
        <f t="shared" si="2"/>
        <v>0.0030726249270785475</v>
      </c>
      <c r="M37" s="14">
        <f t="shared" si="3"/>
        <v>710599.8099999999</v>
      </c>
      <c r="N37" s="15">
        <v>0</v>
      </c>
    </row>
    <row r="38" spans="1:14" ht="15" customHeight="1">
      <c r="A38" s="20">
        <v>11</v>
      </c>
      <c r="B38" s="21">
        <v>0</v>
      </c>
      <c r="C38" s="22" t="s">
        <v>62</v>
      </c>
      <c r="D38" s="23">
        <f aca="true" t="shared" si="11" ref="D38:N38">SUM(D39)</f>
        <v>0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53">
        <f t="shared" si="5"/>
        <v>0</v>
      </c>
      <c r="I38" s="45">
        <f t="shared" si="1"/>
        <v>0</v>
      </c>
      <c r="J38" s="23">
        <f t="shared" si="11"/>
        <v>0</v>
      </c>
      <c r="K38" s="23">
        <f t="shared" si="11"/>
        <v>0</v>
      </c>
      <c r="L38" s="53">
        <f t="shared" si="2"/>
        <v>0</v>
      </c>
      <c r="M38" s="45">
        <f t="shared" si="3"/>
        <v>0</v>
      </c>
      <c r="N38" s="24">
        <f t="shared" si="11"/>
        <v>0</v>
      </c>
    </row>
    <row r="39" spans="1:14" ht="15" customHeight="1">
      <c r="A39" s="10">
        <v>11</v>
      </c>
      <c r="B39" s="11">
        <v>331</v>
      </c>
      <c r="C39" s="12" t="s">
        <v>35</v>
      </c>
      <c r="D39" s="13">
        <v>0</v>
      </c>
      <c r="E39" s="13">
        <v>0</v>
      </c>
      <c r="F39" s="14">
        <v>0</v>
      </c>
      <c r="G39" s="14">
        <v>0</v>
      </c>
      <c r="H39" s="54">
        <f t="shared" si="5"/>
        <v>0</v>
      </c>
      <c r="I39" s="14">
        <f t="shared" si="1"/>
        <v>0</v>
      </c>
      <c r="J39" s="14">
        <v>0</v>
      </c>
      <c r="K39" s="14">
        <v>0</v>
      </c>
      <c r="L39" s="54">
        <f t="shared" si="2"/>
        <v>0</v>
      </c>
      <c r="M39" s="14">
        <f t="shared" si="3"/>
        <v>0</v>
      </c>
      <c r="N39" s="15">
        <v>0</v>
      </c>
    </row>
    <row r="40" spans="1:14" ht="15" customHeight="1">
      <c r="A40" s="20">
        <v>12</v>
      </c>
      <c r="B40" s="21">
        <v>0</v>
      </c>
      <c r="C40" s="22" t="s">
        <v>36</v>
      </c>
      <c r="D40" s="23">
        <f aca="true" t="shared" si="12" ref="D40:L40">SUM(D41:D46)</f>
        <v>111734200</v>
      </c>
      <c r="E40" s="23">
        <f t="shared" si="12"/>
        <v>121583292.16999999</v>
      </c>
      <c r="F40" s="23">
        <f t="shared" si="12"/>
        <v>13622990.320000002</v>
      </c>
      <c r="G40" s="23">
        <f t="shared" si="12"/>
        <v>87856965.82</v>
      </c>
      <c r="H40" s="53">
        <f t="shared" si="5"/>
        <v>0.2696244629454825</v>
      </c>
      <c r="I40" s="45">
        <f t="shared" si="1"/>
        <v>33726326.349999994</v>
      </c>
      <c r="J40" s="23">
        <f t="shared" si="12"/>
        <v>20152671.53</v>
      </c>
      <c r="K40" s="23">
        <f t="shared" si="12"/>
        <v>72959897.74</v>
      </c>
      <c r="L40" s="53">
        <f t="shared" si="2"/>
        <v>0.29162188777858267</v>
      </c>
      <c r="M40" s="45">
        <f t="shared" si="3"/>
        <v>48623394.42999999</v>
      </c>
      <c r="N40" s="24">
        <f>SUM(N41:N46)</f>
        <v>0</v>
      </c>
    </row>
    <row r="41" spans="1:14" ht="15" customHeight="1">
      <c r="A41" s="10">
        <v>12</v>
      </c>
      <c r="B41" s="11">
        <v>361</v>
      </c>
      <c r="C41" s="12" t="s">
        <v>37</v>
      </c>
      <c r="D41" s="13">
        <v>66211900</v>
      </c>
      <c r="E41" s="13">
        <v>70932492.07</v>
      </c>
      <c r="F41" s="14">
        <v>8702628.38</v>
      </c>
      <c r="G41" s="14">
        <v>52651690.62</v>
      </c>
      <c r="H41" s="54">
        <f t="shared" si="5"/>
        <v>0.16158290551114773</v>
      </c>
      <c r="I41" s="14">
        <f t="shared" si="1"/>
        <v>18280801.449999996</v>
      </c>
      <c r="J41" s="14">
        <v>11610157.63</v>
      </c>
      <c r="K41" s="14">
        <v>43528326.33</v>
      </c>
      <c r="L41" s="54">
        <f t="shared" si="2"/>
        <v>0.1739834222552295</v>
      </c>
      <c r="M41" s="14">
        <f t="shared" si="3"/>
        <v>27404165.739999995</v>
      </c>
      <c r="N41" s="15">
        <v>0</v>
      </c>
    </row>
    <row r="42" spans="1:14" ht="15" customHeight="1">
      <c r="A42" s="10">
        <v>12</v>
      </c>
      <c r="B42" s="11">
        <v>362</v>
      </c>
      <c r="C42" s="12" t="s">
        <v>38</v>
      </c>
      <c r="D42" s="13">
        <v>459000</v>
      </c>
      <c r="E42" s="13">
        <v>485150</v>
      </c>
      <c r="F42" s="14">
        <v>0</v>
      </c>
      <c r="G42" s="14">
        <v>397223.74</v>
      </c>
      <c r="H42" s="54">
        <f t="shared" si="5"/>
        <v>0.0012190409328057532</v>
      </c>
      <c r="I42" s="14">
        <f t="shared" si="1"/>
        <v>87926.26000000001</v>
      </c>
      <c r="J42" s="14">
        <v>17922</v>
      </c>
      <c r="K42" s="14">
        <v>396049.74</v>
      </c>
      <c r="L42" s="54">
        <f t="shared" si="2"/>
        <v>0.0015830171972636437</v>
      </c>
      <c r="M42" s="14">
        <f t="shared" si="3"/>
        <v>89100.26000000001</v>
      </c>
      <c r="N42" s="15">
        <v>0</v>
      </c>
    </row>
    <row r="43" spans="1:14" ht="15" customHeight="1">
      <c r="A43" s="10">
        <v>12</v>
      </c>
      <c r="B43" s="11">
        <v>363</v>
      </c>
      <c r="C43" s="12" t="s">
        <v>67</v>
      </c>
      <c r="D43" s="13">
        <v>231000</v>
      </c>
      <c r="E43" s="13">
        <v>248750</v>
      </c>
      <c r="F43" s="14">
        <v>21610.92</v>
      </c>
      <c r="G43" s="14">
        <v>215182.05</v>
      </c>
      <c r="H43" s="54">
        <f t="shared" si="5"/>
        <v>0.0006603727333997062</v>
      </c>
      <c r="I43" s="14">
        <f t="shared" si="1"/>
        <v>33567.95000000001</v>
      </c>
      <c r="J43" s="14">
        <v>51786.9</v>
      </c>
      <c r="K43" s="14">
        <v>142187.28</v>
      </c>
      <c r="L43" s="54">
        <f t="shared" si="2"/>
        <v>0.000568324850995082</v>
      </c>
      <c r="M43" s="14">
        <f t="shared" si="3"/>
        <v>106562.72</v>
      </c>
      <c r="N43" s="15">
        <v>0</v>
      </c>
    </row>
    <row r="44" spans="1:14" ht="15" customHeight="1">
      <c r="A44" s="10">
        <v>12</v>
      </c>
      <c r="B44" s="11">
        <v>365</v>
      </c>
      <c r="C44" s="12" t="s">
        <v>39</v>
      </c>
      <c r="D44" s="13">
        <v>41789800</v>
      </c>
      <c r="E44" s="13">
        <v>46132988.36</v>
      </c>
      <c r="F44" s="14">
        <v>4301120.94</v>
      </c>
      <c r="G44" s="14">
        <v>32188311.56</v>
      </c>
      <c r="H44" s="54">
        <f t="shared" si="5"/>
        <v>0.09878279014629036</v>
      </c>
      <c r="I44" s="14">
        <f t="shared" si="1"/>
        <v>13944676.8</v>
      </c>
      <c r="J44" s="14">
        <v>7639155.85</v>
      </c>
      <c r="K44" s="14">
        <v>26791527.1</v>
      </c>
      <c r="L44" s="54">
        <f t="shared" si="2"/>
        <v>0.10708616584435823</v>
      </c>
      <c r="M44" s="14">
        <f t="shared" si="3"/>
        <v>19341461.259999998</v>
      </c>
      <c r="N44" s="15">
        <v>0</v>
      </c>
    </row>
    <row r="45" spans="1:14" ht="15" customHeight="1">
      <c r="A45" s="10">
        <v>12</v>
      </c>
      <c r="B45" s="11">
        <v>366</v>
      </c>
      <c r="C45" s="12" t="s">
        <v>40</v>
      </c>
      <c r="D45" s="13">
        <v>929400</v>
      </c>
      <c r="E45" s="13">
        <v>1444711.74</v>
      </c>
      <c r="F45" s="14">
        <v>371175.17</v>
      </c>
      <c r="G45" s="14">
        <v>913233.08</v>
      </c>
      <c r="H45" s="54">
        <f t="shared" si="5"/>
        <v>0.002802623291629727</v>
      </c>
      <c r="I45" s="14">
        <f t="shared" si="1"/>
        <v>531478.66</v>
      </c>
      <c r="J45" s="14">
        <v>469026.07</v>
      </c>
      <c r="K45" s="14">
        <v>835247.69</v>
      </c>
      <c r="L45" s="54">
        <f t="shared" si="2"/>
        <v>0.0033384984856819565</v>
      </c>
      <c r="M45" s="14">
        <f t="shared" si="3"/>
        <v>609464.05</v>
      </c>
      <c r="N45" s="15">
        <v>0</v>
      </c>
    </row>
    <row r="46" spans="1:14" ht="15" customHeight="1">
      <c r="A46" s="10">
        <v>12</v>
      </c>
      <c r="B46" s="11">
        <v>367</v>
      </c>
      <c r="C46" s="12" t="s">
        <v>41</v>
      </c>
      <c r="D46" s="13">
        <v>2113100</v>
      </c>
      <c r="E46" s="13">
        <v>2339200</v>
      </c>
      <c r="F46" s="14">
        <v>226454.91</v>
      </c>
      <c r="G46" s="14">
        <v>1491324.77</v>
      </c>
      <c r="H46" s="54">
        <f t="shared" si="5"/>
        <v>0.00457673033020918</v>
      </c>
      <c r="I46" s="14">
        <f t="shared" si="1"/>
        <v>847875.23</v>
      </c>
      <c r="J46" s="14">
        <v>364623.08</v>
      </c>
      <c r="K46" s="14">
        <v>1266559.6</v>
      </c>
      <c r="L46" s="54">
        <f t="shared" si="2"/>
        <v>0.0050624591450542595</v>
      </c>
      <c r="M46" s="14">
        <f t="shared" si="3"/>
        <v>1072640.4</v>
      </c>
      <c r="N46" s="15">
        <v>0</v>
      </c>
    </row>
    <row r="47" spans="1:14" ht="15" customHeight="1">
      <c r="A47" s="20">
        <v>13</v>
      </c>
      <c r="B47" s="21">
        <v>0</v>
      </c>
      <c r="C47" s="22" t="s">
        <v>42</v>
      </c>
      <c r="D47" s="23">
        <f aca="true" t="shared" si="13" ref="D47:N47">SUM(D48:D48)</f>
        <v>6335060</v>
      </c>
      <c r="E47" s="23">
        <f t="shared" si="13"/>
        <v>7586857.29</v>
      </c>
      <c r="F47" s="23">
        <f t="shared" si="13"/>
        <v>1264280.99</v>
      </c>
      <c r="G47" s="23">
        <f t="shared" si="13"/>
        <v>6073143.42</v>
      </c>
      <c r="H47" s="53">
        <f t="shared" si="5"/>
        <v>0.018637885086575948</v>
      </c>
      <c r="I47" s="45">
        <f t="shared" si="1"/>
        <v>1513713.87</v>
      </c>
      <c r="J47" s="23">
        <f t="shared" si="13"/>
        <v>1890119.73</v>
      </c>
      <c r="K47" s="23">
        <f t="shared" si="13"/>
        <v>5412397.78</v>
      </c>
      <c r="L47" s="53">
        <f t="shared" si="2"/>
        <v>0.02163344120405575</v>
      </c>
      <c r="M47" s="45">
        <f t="shared" si="3"/>
        <v>2174459.51</v>
      </c>
      <c r="N47" s="24">
        <f t="shared" si="13"/>
        <v>0</v>
      </c>
    </row>
    <row r="48" spans="1:14" ht="15" customHeight="1">
      <c r="A48" s="10">
        <v>13</v>
      </c>
      <c r="B48" s="11">
        <v>392</v>
      </c>
      <c r="C48" s="12" t="s">
        <v>43</v>
      </c>
      <c r="D48" s="13">
        <v>6335060</v>
      </c>
      <c r="E48" s="13">
        <v>7586857.29</v>
      </c>
      <c r="F48" s="14">
        <v>1264280.99</v>
      </c>
      <c r="G48" s="14">
        <v>6073143.42</v>
      </c>
      <c r="H48" s="54">
        <f t="shared" si="5"/>
        <v>0.018637885086575948</v>
      </c>
      <c r="I48" s="14">
        <f t="shared" si="1"/>
        <v>1513713.87</v>
      </c>
      <c r="J48" s="14">
        <v>1890119.73</v>
      </c>
      <c r="K48" s="14">
        <v>5412397.78</v>
      </c>
      <c r="L48" s="54">
        <f t="shared" si="2"/>
        <v>0.02163344120405575</v>
      </c>
      <c r="M48" s="14">
        <f t="shared" si="3"/>
        <v>2174459.51</v>
      </c>
      <c r="N48" s="15">
        <v>0</v>
      </c>
    </row>
    <row r="49" spans="1:14" ht="15" customHeight="1">
      <c r="A49" s="20">
        <v>14</v>
      </c>
      <c r="B49" s="21">
        <v>0</v>
      </c>
      <c r="C49" s="22" t="s">
        <v>44</v>
      </c>
      <c r="D49" s="23">
        <f>SUM(D50:D52)</f>
        <v>1316000</v>
      </c>
      <c r="E49" s="23">
        <f aca="true" t="shared" si="14" ref="E49:L49">SUM(E50:E52)</f>
        <v>1434793.06</v>
      </c>
      <c r="F49" s="23">
        <f t="shared" si="14"/>
        <v>108808.96</v>
      </c>
      <c r="G49" s="23">
        <f t="shared" si="14"/>
        <v>1012700.3600000001</v>
      </c>
      <c r="H49" s="53">
        <f t="shared" si="5"/>
        <v>0.0031078786769066775</v>
      </c>
      <c r="I49" s="45">
        <f t="shared" si="1"/>
        <v>422092.69999999995</v>
      </c>
      <c r="J49" s="23">
        <f t="shared" si="14"/>
        <v>169008.49</v>
      </c>
      <c r="K49" s="23">
        <f t="shared" si="14"/>
        <v>811742.83</v>
      </c>
      <c r="L49" s="53">
        <f t="shared" si="2"/>
        <v>0.003244549181235312</v>
      </c>
      <c r="M49" s="45">
        <f t="shared" si="3"/>
        <v>623050.2300000001</v>
      </c>
      <c r="N49" s="24">
        <f>SUM(N50:N52)</f>
        <v>0</v>
      </c>
    </row>
    <row r="50" spans="1:14" ht="15" customHeight="1">
      <c r="A50" s="10">
        <v>14</v>
      </c>
      <c r="B50" s="11">
        <v>241</v>
      </c>
      <c r="C50" s="12" t="s">
        <v>25</v>
      </c>
      <c r="D50" s="13">
        <v>126000</v>
      </c>
      <c r="E50" s="13">
        <v>126000</v>
      </c>
      <c r="F50" s="14">
        <v>0</v>
      </c>
      <c r="G50" s="14">
        <v>126000</v>
      </c>
      <c r="H50" s="54">
        <f t="shared" si="5"/>
        <v>0.0003866817162879663</v>
      </c>
      <c r="I50" s="14">
        <f t="shared" si="1"/>
        <v>0</v>
      </c>
      <c r="J50" s="14">
        <v>21000</v>
      </c>
      <c r="K50" s="14">
        <v>94500</v>
      </c>
      <c r="L50" s="54">
        <f t="shared" si="2"/>
        <v>0.0003777180238558276</v>
      </c>
      <c r="M50" s="14">
        <f t="shared" si="3"/>
        <v>31500</v>
      </c>
      <c r="N50" s="15">
        <v>0</v>
      </c>
    </row>
    <row r="51" spans="1:14" ht="15" customHeight="1">
      <c r="A51" s="10">
        <v>14</v>
      </c>
      <c r="B51" s="11">
        <v>244</v>
      </c>
      <c r="C51" s="12" t="s">
        <v>26</v>
      </c>
      <c r="D51" s="13">
        <v>133000</v>
      </c>
      <c r="E51" s="13">
        <v>222193.06</v>
      </c>
      <c r="F51" s="14">
        <v>0</v>
      </c>
      <c r="G51" s="14">
        <v>220193.06</v>
      </c>
      <c r="H51" s="54">
        <f t="shared" si="5"/>
        <v>0.0006757510345674535</v>
      </c>
      <c r="I51" s="14">
        <f t="shared" si="1"/>
        <v>2000</v>
      </c>
      <c r="J51" s="14">
        <v>39746.79</v>
      </c>
      <c r="K51" s="14">
        <v>151209.08</v>
      </c>
      <c r="L51" s="54">
        <f t="shared" si="2"/>
        <v>0.0006043851310757433</v>
      </c>
      <c r="M51" s="14">
        <f t="shared" si="3"/>
        <v>70983.98000000001</v>
      </c>
      <c r="N51" s="15">
        <v>0</v>
      </c>
    </row>
    <row r="52" spans="1:14" ht="15" customHeight="1">
      <c r="A52" s="10">
        <v>14</v>
      </c>
      <c r="B52" s="11">
        <v>422</v>
      </c>
      <c r="C52" s="12" t="s">
        <v>45</v>
      </c>
      <c r="D52" s="13">
        <v>1057000</v>
      </c>
      <c r="E52" s="13">
        <v>1086600</v>
      </c>
      <c r="F52" s="14">
        <v>108808.96</v>
      </c>
      <c r="G52" s="14">
        <v>666507.3</v>
      </c>
      <c r="H52" s="54">
        <f t="shared" si="5"/>
        <v>0.0020454459260512577</v>
      </c>
      <c r="I52" s="14">
        <f t="shared" si="1"/>
        <v>420092.69999999995</v>
      </c>
      <c r="J52" s="14">
        <v>108261.7</v>
      </c>
      <c r="K52" s="14">
        <v>566033.75</v>
      </c>
      <c r="L52" s="54">
        <f t="shared" si="2"/>
        <v>0.0022624460263037413</v>
      </c>
      <c r="M52" s="14">
        <f t="shared" si="3"/>
        <v>520566.25</v>
      </c>
      <c r="N52" s="15">
        <v>0</v>
      </c>
    </row>
    <row r="53" spans="1:14" ht="15" customHeight="1">
      <c r="A53" s="20">
        <v>15</v>
      </c>
      <c r="B53" s="21">
        <v>0</v>
      </c>
      <c r="C53" s="22" t="s">
        <v>46</v>
      </c>
      <c r="D53" s="23">
        <f aca="true" t="shared" si="15" ref="D53:L53">SUM(D54:D55)</f>
        <v>93600830</v>
      </c>
      <c r="E53" s="23">
        <f t="shared" si="15"/>
        <v>102313586.53</v>
      </c>
      <c r="F53" s="23">
        <f t="shared" si="15"/>
        <v>6337655.56</v>
      </c>
      <c r="G53" s="23">
        <f t="shared" si="15"/>
        <v>65651007.28</v>
      </c>
      <c r="H53" s="53">
        <f t="shared" si="5"/>
        <v>0.20147654104019183</v>
      </c>
      <c r="I53" s="45">
        <f t="shared" si="1"/>
        <v>36662579.25</v>
      </c>
      <c r="J53" s="23">
        <f t="shared" si="15"/>
        <v>9591997.74</v>
      </c>
      <c r="K53" s="23">
        <f t="shared" si="15"/>
        <v>39143067.81</v>
      </c>
      <c r="L53" s="53">
        <f t="shared" si="2"/>
        <v>0.1564554732364853</v>
      </c>
      <c r="M53" s="45">
        <f t="shared" si="3"/>
        <v>63170518.72</v>
      </c>
      <c r="N53" s="24">
        <f>SUM(N54:N55)</f>
        <v>0</v>
      </c>
    </row>
    <row r="54" spans="1:14" ht="15" customHeight="1">
      <c r="A54" s="10">
        <v>15</v>
      </c>
      <c r="B54" s="11">
        <v>451</v>
      </c>
      <c r="C54" s="12" t="s">
        <v>47</v>
      </c>
      <c r="D54" s="13">
        <v>73833830</v>
      </c>
      <c r="E54" s="13">
        <v>85362686.53</v>
      </c>
      <c r="F54" s="14">
        <v>6331373.56</v>
      </c>
      <c r="G54" s="14">
        <v>48737905.53</v>
      </c>
      <c r="H54" s="54">
        <f t="shared" si="5"/>
        <v>0.1495718806239775</v>
      </c>
      <c r="I54" s="14">
        <f t="shared" si="1"/>
        <v>36624781</v>
      </c>
      <c r="J54" s="14">
        <v>9208715.74</v>
      </c>
      <c r="K54" s="14">
        <v>38388136.6</v>
      </c>
      <c r="L54" s="54">
        <f t="shared" si="2"/>
        <v>0.15343800101650337</v>
      </c>
      <c r="M54" s="14">
        <f t="shared" si="3"/>
        <v>46974549.93</v>
      </c>
      <c r="N54" s="15">
        <v>0</v>
      </c>
    </row>
    <row r="55" spans="1:14" ht="15" customHeight="1">
      <c r="A55" s="10">
        <v>15</v>
      </c>
      <c r="B55" s="11">
        <v>512</v>
      </c>
      <c r="C55" s="12" t="s">
        <v>50</v>
      </c>
      <c r="D55" s="13">
        <v>19767000</v>
      </c>
      <c r="E55" s="13">
        <v>16950900</v>
      </c>
      <c r="F55" s="14">
        <v>6282</v>
      </c>
      <c r="G55" s="14">
        <v>16913101.75</v>
      </c>
      <c r="H55" s="54">
        <f t="shared" si="5"/>
        <v>0.05190466041621434</v>
      </c>
      <c r="I55" s="14">
        <f t="shared" si="1"/>
        <v>37798.25</v>
      </c>
      <c r="J55" s="14">
        <v>383282</v>
      </c>
      <c r="K55" s="14">
        <v>754931.21</v>
      </c>
      <c r="L55" s="54">
        <f t="shared" si="2"/>
        <v>0.003017472219981892</v>
      </c>
      <c r="M55" s="14">
        <f t="shared" si="3"/>
        <v>16195968.79</v>
      </c>
      <c r="N55" s="15">
        <v>0</v>
      </c>
    </row>
    <row r="56" spans="1:14" ht="15" customHeight="1">
      <c r="A56" s="20">
        <v>16</v>
      </c>
      <c r="B56" s="21">
        <v>0</v>
      </c>
      <c r="C56" s="22" t="s">
        <v>48</v>
      </c>
      <c r="D56" s="23">
        <f aca="true" t="shared" si="16" ref="D56:N56">SUM(D57)</f>
        <v>810800</v>
      </c>
      <c r="E56" s="23">
        <f t="shared" si="16"/>
        <v>1139831.41</v>
      </c>
      <c r="F56" s="23">
        <f t="shared" si="16"/>
        <v>201718.02</v>
      </c>
      <c r="G56" s="23">
        <f t="shared" si="16"/>
        <v>796565.43</v>
      </c>
      <c r="H56" s="53">
        <f t="shared" si="5"/>
        <v>0.002444581647683031</v>
      </c>
      <c r="I56" s="45">
        <f t="shared" si="1"/>
        <v>343265.97999999986</v>
      </c>
      <c r="J56" s="23">
        <f t="shared" si="16"/>
        <v>195457.8</v>
      </c>
      <c r="K56" s="23">
        <f t="shared" si="16"/>
        <v>739268.16</v>
      </c>
      <c r="L56" s="53">
        <f t="shared" si="2"/>
        <v>0.0029548667565580298</v>
      </c>
      <c r="M56" s="45">
        <f t="shared" si="3"/>
        <v>400563.2499999999</v>
      </c>
      <c r="N56" s="24">
        <f t="shared" si="16"/>
        <v>0</v>
      </c>
    </row>
    <row r="57" spans="1:14" ht="15" customHeight="1">
      <c r="A57" s="10">
        <v>16</v>
      </c>
      <c r="B57" s="11">
        <v>482</v>
      </c>
      <c r="C57" s="12" t="s">
        <v>49</v>
      </c>
      <c r="D57" s="13">
        <v>810800</v>
      </c>
      <c r="E57" s="13">
        <v>1139831.41</v>
      </c>
      <c r="F57" s="14">
        <v>201718.02</v>
      </c>
      <c r="G57" s="14">
        <v>796565.43</v>
      </c>
      <c r="H57" s="54">
        <f t="shared" si="5"/>
        <v>0.002444581647683031</v>
      </c>
      <c r="I57" s="14">
        <f t="shared" si="1"/>
        <v>343265.97999999986</v>
      </c>
      <c r="J57" s="14">
        <v>195457.8</v>
      </c>
      <c r="K57" s="14">
        <v>739268.16</v>
      </c>
      <c r="L57" s="54">
        <f t="shared" si="2"/>
        <v>0.0029548667565580298</v>
      </c>
      <c r="M57" s="14">
        <f t="shared" si="3"/>
        <v>400563.2499999999</v>
      </c>
      <c r="N57" s="15">
        <v>0</v>
      </c>
    </row>
    <row r="58" spans="1:14" ht="15" customHeight="1">
      <c r="A58" s="20">
        <v>18</v>
      </c>
      <c r="B58" s="21">
        <v>0</v>
      </c>
      <c r="C58" s="22" t="s">
        <v>68</v>
      </c>
      <c r="D58" s="23">
        <f aca="true" t="shared" si="17" ref="D58:N58">SUM(D59+D60)</f>
        <v>134480</v>
      </c>
      <c r="E58" s="23">
        <f t="shared" si="17"/>
        <v>325780</v>
      </c>
      <c r="F58" s="23">
        <f t="shared" si="17"/>
        <v>1624.32</v>
      </c>
      <c r="G58" s="23">
        <f t="shared" si="17"/>
        <v>152294.36</v>
      </c>
      <c r="H58" s="53">
        <f t="shared" si="5"/>
        <v>0.000467376543696646</v>
      </c>
      <c r="I58" s="45">
        <f t="shared" si="1"/>
        <v>173485.64</v>
      </c>
      <c r="J58" s="23">
        <f t="shared" si="17"/>
        <v>1624.32</v>
      </c>
      <c r="K58" s="23">
        <f t="shared" si="17"/>
        <v>102294.36</v>
      </c>
      <c r="L58" s="53">
        <f t="shared" si="2"/>
        <v>0.00040887220646345626</v>
      </c>
      <c r="M58" s="45">
        <f t="shared" si="3"/>
        <v>223485.64</v>
      </c>
      <c r="N58" s="24">
        <f t="shared" si="17"/>
        <v>0</v>
      </c>
    </row>
    <row r="59" spans="1:14" ht="15" customHeight="1">
      <c r="A59" s="10">
        <v>18</v>
      </c>
      <c r="B59" s="11">
        <v>541</v>
      </c>
      <c r="C59" s="12" t="s">
        <v>69</v>
      </c>
      <c r="D59" s="13">
        <v>134480</v>
      </c>
      <c r="E59" s="13">
        <v>134480</v>
      </c>
      <c r="F59" s="14">
        <v>1624.32</v>
      </c>
      <c r="G59" s="14">
        <v>2294.36</v>
      </c>
      <c r="H59" s="54">
        <f t="shared" si="5"/>
        <v>7.041167163352845E-06</v>
      </c>
      <c r="I59" s="14">
        <f t="shared" si="1"/>
        <v>132185.64</v>
      </c>
      <c r="J59" s="14">
        <v>1624.32</v>
      </c>
      <c r="K59" s="14">
        <v>2294.36</v>
      </c>
      <c r="L59" s="54">
        <f t="shared" si="2"/>
        <v>9.170593917606949E-06</v>
      </c>
      <c r="M59" s="14">
        <f t="shared" si="3"/>
        <v>132185.64</v>
      </c>
      <c r="N59" s="15">
        <v>0</v>
      </c>
    </row>
    <row r="60" spans="1:14" ht="15" customHeight="1">
      <c r="A60" s="10">
        <v>18</v>
      </c>
      <c r="B60" s="11">
        <v>542</v>
      </c>
      <c r="C60" s="12" t="s">
        <v>89</v>
      </c>
      <c r="D60" s="13">
        <v>0</v>
      </c>
      <c r="E60" s="13">
        <v>191300</v>
      </c>
      <c r="F60" s="14">
        <v>0</v>
      </c>
      <c r="G60" s="14">
        <v>150000</v>
      </c>
      <c r="H60" s="54">
        <f t="shared" si="5"/>
        <v>0.00046033537653329324</v>
      </c>
      <c r="I60" s="14">
        <f t="shared" si="1"/>
        <v>41300</v>
      </c>
      <c r="J60" s="14">
        <v>0</v>
      </c>
      <c r="K60" s="14">
        <v>100000</v>
      </c>
      <c r="L60" s="54">
        <f t="shared" si="2"/>
        <v>0.00039970161254584936</v>
      </c>
      <c r="M60" s="14">
        <f t="shared" si="3"/>
        <v>91300</v>
      </c>
      <c r="N60" s="15">
        <v>0</v>
      </c>
    </row>
    <row r="61" spans="1:14" ht="15" customHeight="1">
      <c r="A61" s="20">
        <v>20</v>
      </c>
      <c r="B61" s="21">
        <v>0</v>
      </c>
      <c r="C61" s="22" t="s">
        <v>51</v>
      </c>
      <c r="D61" s="23">
        <f aca="true" t="shared" si="18" ref="D61:K61">SUM(D62:D64)</f>
        <v>4607450</v>
      </c>
      <c r="E61" s="23">
        <f t="shared" si="18"/>
        <v>2863348.15</v>
      </c>
      <c r="F61" s="23">
        <f t="shared" si="18"/>
        <v>148652.41999999998</v>
      </c>
      <c r="G61" s="23">
        <f t="shared" si="18"/>
        <v>2191484.83</v>
      </c>
      <c r="H61" s="53">
        <f t="shared" si="5"/>
        <v>0.006725453295900334</v>
      </c>
      <c r="I61" s="45">
        <f t="shared" si="1"/>
        <v>671863.3199999998</v>
      </c>
      <c r="J61" s="23">
        <f t="shared" si="18"/>
        <v>221804.19999999998</v>
      </c>
      <c r="K61" s="23">
        <f t="shared" si="18"/>
        <v>2075569.19</v>
      </c>
      <c r="L61" s="53">
        <f t="shared" si="2"/>
        <v>0.008296083521934823</v>
      </c>
      <c r="M61" s="45">
        <f t="shared" si="3"/>
        <v>787778.96</v>
      </c>
      <c r="N61" s="24">
        <f>SUM(N62:N64)</f>
        <v>0</v>
      </c>
    </row>
    <row r="62" spans="1:14" ht="15" customHeight="1">
      <c r="A62" s="10">
        <v>20</v>
      </c>
      <c r="B62" s="11">
        <v>602</v>
      </c>
      <c r="C62" s="12" t="s">
        <v>70</v>
      </c>
      <c r="D62" s="13">
        <v>134000</v>
      </c>
      <c r="E62" s="13">
        <v>133000</v>
      </c>
      <c r="F62" s="14">
        <v>5424.3</v>
      </c>
      <c r="G62" s="14">
        <v>33183.86</v>
      </c>
      <c r="H62" s="54">
        <f t="shared" si="5"/>
        <v>0.00010183803125285393</v>
      </c>
      <c r="I62" s="14">
        <f t="shared" si="1"/>
        <v>99816.14</v>
      </c>
      <c r="J62" s="14">
        <v>2999.3</v>
      </c>
      <c r="K62" s="14">
        <v>30758.86</v>
      </c>
      <c r="L62" s="54">
        <f t="shared" si="2"/>
        <v>0.00012294365942072024</v>
      </c>
      <c r="M62" s="14">
        <f t="shared" si="3"/>
        <v>102241.14</v>
      </c>
      <c r="N62" s="15">
        <v>0</v>
      </c>
    </row>
    <row r="63" spans="1:14" ht="15" customHeight="1">
      <c r="A63" s="10">
        <v>20</v>
      </c>
      <c r="B63" s="11">
        <v>605</v>
      </c>
      <c r="C63" s="12" t="s">
        <v>52</v>
      </c>
      <c r="D63" s="13">
        <v>1314200</v>
      </c>
      <c r="E63" s="13">
        <v>1413000</v>
      </c>
      <c r="F63" s="14">
        <v>138705.56</v>
      </c>
      <c r="G63" s="14">
        <v>879302.08</v>
      </c>
      <c r="H63" s="54">
        <f t="shared" si="5"/>
        <v>0.002698492360555386</v>
      </c>
      <c r="I63" s="14">
        <f t="shared" si="1"/>
        <v>533697.92</v>
      </c>
      <c r="J63" s="14">
        <v>144613.08</v>
      </c>
      <c r="K63" s="14">
        <v>858820.92</v>
      </c>
      <c r="L63" s="54">
        <f t="shared" si="2"/>
        <v>0.0034327210661210987</v>
      </c>
      <c r="M63" s="14">
        <f t="shared" si="3"/>
        <v>554179.08</v>
      </c>
      <c r="N63" s="15">
        <v>0</v>
      </c>
    </row>
    <row r="64" spans="1:14" ht="15" customHeight="1">
      <c r="A64" s="10">
        <v>20</v>
      </c>
      <c r="B64" s="11">
        <v>606</v>
      </c>
      <c r="C64" s="12" t="s">
        <v>63</v>
      </c>
      <c r="D64" s="13">
        <v>3159250</v>
      </c>
      <c r="E64" s="13">
        <v>1317348.15</v>
      </c>
      <c r="F64" s="14">
        <v>4522.56</v>
      </c>
      <c r="G64" s="14">
        <v>1278998.89</v>
      </c>
      <c r="H64" s="54">
        <f t="shared" si="5"/>
        <v>0.003925122904092093</v>
      </c>
      <c r="I64" s="14">
        <f t="shared" si="1"/>
        <v>38349.26000000001</v>
      </c>
      <c r="J64" s="14">
        <v>74191.82</v>
      </c>
      <c r="K64" s="14">
        <v>1185989.41</v>
      </c>
      <c r="L64" s="54">
        <f t="shared" si="2"/>
        <v>0.004740418796393004</v>
      </c>
      <c r="M64" s="14">
        <f t="shared" si="3"/>
        <v>131358.74</v>
      </c>
      <c r="N64" s="15">
        <v>0</v>
      </c>
    </row>
    <row r="65" spans="1:14" ht="15" customHeight="1">
      <c r="A65" s="20">
        <v>23</v>
      </c>
      <c r="B65" s="21">
        <v>0</v>
      </c>
      <c r="C65" s="22" t="s">
        <v>64</v>
      </c>
      <c r="D65" s="23">
        <f>SUM(D66:D69)</f>
        <v>15583290</v>
      </c>
      <c r="E65" s="23">
        <f aca="true" t="shared" si="19" ref="E65:L65">SUM(E66:E69)</f>
        <v>19310064.46</v>
      </c>
      <c r="F65" s="23">
        <f t="shared" si="19"/>
        <v>197901.11999999994</v>
      </c>
      <c r="G65" s="23">
        <f t="shared" si="19"/>
        <v>11432926.35</v>
      </c>
      <c r="H65" s="53">
        <f t="shared" si="5"/>
        <v>0.03508653637469773</v>
      </c>
      <c r="I65" s="45">
        <f t="shared" si="1"/>
        <v>7877138.110000001</v>
      </c>
      <c r="J65" s="23">
        <f t="shared" si="19"/>
        <v>1360411.12</v>
      </c>
      <c r="K65" s="23">
        <f t="shared" si="19"/>
        <v>4447873.54</v>
      </c>
      <c r="L65" s="53">
        <f t="shared" si="2"/>
        <v>0.017778222263380154</v>
      </c>
      <c r="M65" s="45">
        <f t="shared" si="3"/>
        <v>14862190.920000002</v>
      </c>
      <c r="N65" s="24">
        <f>SUM(N66:N69)</f>
        <v>0</v>
      </c>
    </row>
    <row r="66" spans="1:14" ht="15" customHeight="1">
      <c r="A66" s="10">
        <v>23</v>
      </c>
      <c r="B66" s="11">
        <v>572</v>
      </c>
      <c r="C66" s="12" t="s">
        <v>71</v>
      </c>
      <c r="D66" s="13">
        <v>3100000</v>
      </c>
      <c r="E66" s="13">
        <v>3100000</v>
      </c>
      <c r="F66" s="14">
        <v>0</v>
      </c>
      <c r="G66" s="14">
        <v>0</v>
      </c>
      <c r="H66" s="54">
        <f t="shared" si="5"/>
        <v>0</v>
      </c>
      <c r="I66" s="14">
        <f t="shared" si="1"/>
        <v>3100000</v>
      </c>
      <c r="J66" s="14">
        <v>0</v>
      </c>
      <c r="K66" s="14">
        <v>0</v>
      </c>
      <c r="L66" s="54">
        <f t="shared" si="2"/>
        <v>0</v>
      </c>
      <c r="M66" s="14">
        <f t="shared" si="3"/>
        <v>3100000</v>
      </c>
      <c r="N66" s="15">
        <v>0</v>
      </c>
    </row>
    <row r="67" spans="1:14" ht="15" customHeight="1">
      <c r="A67" s="10">
        <v>23</v>
      </c>
      <c r="B67" s="11">
        <v>691</v>
      </c>
      <c r="C67" s="12" t="s">
        <v>72</v>
      </c>
      <c r="D67" s="13">
        <v>2646600</v>
      </c>
      <c r="E67" s="13">
        <v>2686600</v>
      </c>
      <c r="F67" s="14">
        <v>554132.46</v>
      </c>
      <c r="G67" s="14">
        <v>1830528.52</v>
      </c>
      <c r="H67" s="54">
        <f t="shared" si="5"/>
        <v>0.00561771357006088</v>
      </c>
      <c r="I67" s="14">
        <f t="shared" si="1"/>
        <v>856071.48</v>
      </c>
      <c r="J67" s="14">
        <v>552111.02</v>
      </c>
      <c r="K67" s="14">
        <v>1795918.36</v>
      </c>
      <c r="L67" s="54">
        <f t="shared" si="2"/>
        <v>0.007178314644926972</v>
      </c>
      <c r="M67" s="14">
        <f t="shared" si="3"/>
        <v>890681.6399999999</v>
      </c>
      <c r="N67" s="15">
        <v>0</v>
      </c>
    </row>
    <row r="68" spans="1:14" ht="15" customHeight="1">
      <c r="A68" s="10">
        <v>23</v>
      </c>
      <c r="B68" s="11">
        <v>692</v>
      </c>
      <c r="C68" s="12" t="s">
        <v>65</v>
      </c>
      <c r="D68" s="13">
        <v>3100</v>
      </c>
      <c r="E68" s="13">
        <v>405100</v>
      </c>
      <c r="F68" s="14">
        <v>144877.72</v>
      </c>
      <c r="G68" s="14">
        <v>296877.72</v>
      </c>
      <c r="H68" s="54">
        <f t="shared" si="5"/>
        <v>0.0009110887801369705</v>
      </c>
      <c r="I68" s="14">
        <f t="shared" si="1"/>
        <v>108222.28000000003</v>
      </c>
      <c r="J68" s="14">
        <v>25833.34</v>
      </c>
      <c r="K68" s="14">
        <v>100333.36</v>
      </c>
      <c r="L68" s="54">
        <f t="shared" si="2"/>
        <v>0.0004010340578414322</v>
      </c>
      <c r="M68" s="14">
        <f t="shared" si="3"/>
        <v>304766.64</v>
      </c>
      <c r="N68" s="15">
        <v>0</v>
      </c>
    </row>
    <row r="69" spans="1:14" ht="15" customHeight="1">
      <c r="A69" s="10">
        <v>23</v>
      </c>
      <c r="B69" s="11">
        <v>695</v>
      </c>
      <c r="C69" s="12" t="s">
        <v>53</v>
      </c>
      <c r="D69" s="13">
        <v>9833590</v>
      </c>
      <c r="E69" s="13">
        <v>13118364.46</v>
      </c>
      <c r="F69" s="14">
        <v>-501109.06</v>
      </c>
      <c r="G69" s="14">
        <v>9305520.11</v>
      </c>
      <c r="H69" s="54">
        <f t="shared" si="5"/>
        <v>0.02855773402449988</v>
      </c>
      <c r="I69" s="14">
        <f t="shared" si="1"/>
        <v>3812844.3500000015</v>
      </c>
      <c r="J69" s="14">
        <v>782466.76</v>
      </c>
      <c r="K69" s="14">
        <v>2551621.82</v>
      </c>
      <c r="L69" s="54">
        <f t="shared" si="2"/>
        <v>0.010198873560611749</v>
      </c>
      <c r="M69" s="14">
        <f t="shared" si="3"/>
        <v>10566742.64</v>
      </c>
      <c r="N69" s="15">
        <v>0</v>
      </c>
    </row>
    <row r="70" spans="1:14" ht="15" customHeight="1">
      <c r="A70" s="20">
        <v>24</v>
      </c>
      <c r="B70" s="21">
        <v>0</v>
      </c>
      <c r="C70" s="22" t="s">
        <v>73</v>
      </c>
      <c r="D70" s="23">
        <f aca="true" t="shared" si="20" ref="D70:L70">SUM(D71:D72)</f>
        <v>3925000</v>
      </c>
      <c r="E70" s="23">
        <f t="shared" si="20"/>
        <v>3925000</v>
      </c>
      <c r="F70" s="23">
        <f t="shared" si="20"/>
        <v>231200.06</v>
      </c>
      <c r="G70" s="23">
        <f t="shared" si="20"/>
        <v>2769078.35</v>
      </c>
      <c r="H70" s="53">
        <f t="shared" si="5"/>
        <v>0.008498031499316269</v>
      </c>
      <c r="I70" s="45">
        <f t="shared" si="1"/>
        <v>1155921.65</v>
      </c>
      <c r="J70" s="23">
        <f t="shared" si="20"/>
        <v>831709.76</v>
      </c>
      <c r="K70" s="23">
        <f t="shared" si="20"/>
        <v>2440332.4</v>
      </c>
      <c r="L70" s="53">
        <f t="shared" si="2"/>
        <v>0.009754047954278826</v>
      </c>
      <c r="M70" s="45">
        <f t="shared" si="3"/>
        <v>1484667.6</v>
      </c>
      <c r="N70" s="24">
        <f>SUM(N71:N72)</f>
        <v>0</v>
      </c>
    </row>
    <row r="71" spans="1:14" ht="15" customHeight="1">
      <c r="A71" s="10">
        <v>24</v>
      </c>
      <c r="B71" s="11">
        <v>131</v>
      </c>
      <c r="C71" s="12" t="s">
        <v>20</v>
      </c>
      <c r="D71" s="13">
        <v>3915000</v>
      </c>
      <c r="E71" s="13">
        <v>3915000</v>
      </c>
      <c r="F71" s="14">
        <v>231200.06</v>
      </c>
      <c r="G71" s="14">
        <v>2769078.35</v>
      </c>
      <c r="H71" s="54">
        <f t="shared" si="5"/>
        <v>0.008498031499316269</v>
      </c>
      <c r="I71" s="14">
        <f t="shared" si="1"/>
        <v>1145921.65</v>
      </c>
      <c r="J71" s="14">
        <v>831709.76</v>
      </c>
      <c r="K71" s="14">
        <v>2440332.4</v>
      </c>
      <c r="L71" s="54">
        <f t="shared" si="2"/>
        <v>0.009754047954278826</v>
      </c>
      <c r="M71" s="14">
        <f t="shared" si="3"/>
        <v>1474667.6</v>
      </c>
      <c r="N71" s="15">
        <v>0</v>
      </c>
    </row>
    <row r="72" spans="1:14" ht="15" customHeight="1">
      <c r="A72" s="10">
        <v>24</v>
      </c>
      <c r="B72" s="11">
        <v>722</v>
      </c>
      <c r="C72" s="12" t="s">
        <v>74</v>
      </c>
      <c r="D72" s="13">
        <v>10000</v>
      </c>
      <c r="E72" s="13">
        <v>10000</v>
      </c>
      <c r="F72" s="14">
        <v>0</v>
      </c>
      <c r="G72" s="14">
        <v>0</v>
      </c>
      <c r="H72" s="54">
        <f t="shared" si="5"/>
        <v>0</v>
      </c>
      <c r="I72" s="14">
        <f t="shared" si="1"/>
        <v>10000</v>
      </c>
      <c r="J72" s="14">
        <v>0</v>
      </c>
      <c r="K72" s="14">
        <v>0</v>
      </c>
      <c r="L72" s="54">
        <f t="shared" si="2"/>
        <v>0</v>
      </c>
      <c r="M72" s="14">
        <f t="shared" si="3"/>
        <v>10000</v>
      </c>
      <c r="N72" s="15">
        <v>0</v>
      </c>
    </row>
    <row r="73" spans="1:14" ht="15" customHeight="1">
      <c r="A73" s="20">
        <v>26</v>
      </c>
      <c r="B73" s="21">
        <v>0</v>
      </c>
      <c r="C73" s="22" t="s">
        <v>75</v>
      </c>
      <c r="D73" s="23">
        <f>SUM(D74:D74)</f>
        <v>8616660</v>
      </c>
      <c r="E73" s="23">
        <f aca="true" t="shared" si="21" ref="E73:N73">SUM(E74:E74)</f>
        <v>9627229.06</v>
      </c>
      <c r="F73" s="23">
        <f t="shared" si="21"/>
        <v>915047.38</v>
      </c>
      <c r="G73" s="23">
        <f t="shared" si="21"/>
        <v>7151093.13</v>
      </c>
      <c r="H73" s="53">
        <f t="shared" si="5"/>
        <v>0.021946007657487977</v>
      </c>
      <c r="I73" s="45">
        <f t="shared" si="1"/>
        <v>2476135.9300000006</v>
      </c>
      <c r="J73" s="23">
        <f t="shared" si="21"/>
        <v>1057218.15</v>
      </c>
      <c r="K73" s="23">
        <f t="shared" si="21"/>
        <v>5278766.5</v>
      </c>
      <c r="L73" s="53">
        <f t="shared" si="2"/>
        <v>0.021099314823030093</v>
      </c>
      <c r="M73" s="45">
        <f t="shared" si="3"/>
        <v>4348462.5600000005</v>
      </c>
      <c r="N73" s="24">
        <f t="shared" si="21"/>
        <v>0</v>
      </c>
    </row>
    <row r="74" spans="1:14" ht="15" customHeight="1">
      <c r="A74" s="10">
        <v>26</v>
      </c>
      <c r="B74" s="11">
        <v>782</v>
      </c>
      <c r="C74" s="12" t="s">
        <v>76</v>
      </c>
      <c r="D74" s="13">
        <v>8616660</v>
      </c>
      <c r="E74" s="13">
        <v>9627229.06</v>
      </c>
      <c r="F74" s="14">
        <v>915047.38</v>
      </c>
      <c r="G74" s="14">
        <v>7151093.13</v>
      </c>
      <c r="H74" s="54">
        <f t="shared" si="5"/>
        <v>0.021946007657487977</v>
      </c>
      <c r="I74" s="14">
        <f t="shared" si="1"/>
        <v>2476135.9300000006</v>
      </c>
      <c r="J74" s="14">
        <v>1057218.15</v>
      </c>
      <c r="K74" s="14">
        <v>5278766.5</v>
      </c>
      <c r="L74" s="54">
        <f t="shared" si="2"/>
        <v>0.021099314823030093</v>
      </c>
      <c r="M74" s="14">
        <f t="shared" si="3"/>
        <v>4348462.5600000005</v>
      </c>
      <c r="N74" s="15">
        <v>0</v>
      </c>
    </row>
    <row r="75" spans="1:14" ht="15" customHeight="1">
      <c r="A75" s="20">
        <v>27</v>
      </c>
      <c r="B75" s="21">
        <v>0</v>
      </c>
      <c r="C75" s="22" t="s">
        <v>54</v>
      </c>
      <c r="D75" s="23">
        <f>D76</f>
        <v>5692700</v>
      </c>
      <c r="E75" s="23">
        <f aca="true" t="shared" si="22" ref="E75:N75">E76</f>
        <v>6891743.15</v>
      </c>
      <c r="F75" s="23">
        <f t="shared" si="22"/>
        <v>823604.96</v>
      </c>
      <c r="G75" s="23">
        <f t="shared" si="22"/>
        <v>5382818.54</v>
      </c>
      <c r="H75" s="53">
        <f t="shared" si="5"/>
        <v>0.016519345329475278</v>
      </c>
      <c r="I75" s="45">
        <f aca="true" t="shared" si="23" ref="I75:I82">E75-G75</f>
        <v>1508924.6100000003</v>
      </c>
      <c r="J75" s="23">
        <f t="shared" si="22"/>
        <v>642135.41</v>
      </c>
      <c r="K75" s="23">
        <f t="shared" si="22"/>
        <v>4876780.15</v>
      </c>
      <c r="L75" s="53">
        <f aca="true" t="shared" si="24" ref="L75:L82">K75/K$82</f>
        <v>0.019492568899865892</v>
      </c>
      <c r="M75" s="45">
        <f aca="true" t="shared" si="25" ref="M75:M81">E75-K75</f>
        <v>2014963</v>
      </c>
      <c r="N75" s="24">
        <f t="shared" si="22"/>
        <v>0</v>
      </c>
    </row>
    <row r="76" spans="1:14" ht="15" customHeight="1">
      <c r="A76" s="10">
        <v>27</v>
      </c>
      <c r="B76" s="11">
        <v>812</v>
      </c>
      <c r="C76" s="12" t="s">
        <v>55</v>
      </c>
      <c r="D76" s="13">
        <v>5692700</v>
      </c>
      <c r="E76" s="13">
        <v>6891743.15</v>
      </c>
      <c r="F76" s="14">
        <v>823604.96</v>
      </c>
      <c r="G76" s="14">
        <v>5382818.54</v>
      </c>
      <c r="H76" s="54">
        <f aca="true" t="shared" si="26" ref="H76:H82">G76/G$82</f>
        <v>0.016519345329475278</v>
      </c>
      <c r="I76" s="14">
        <f t="shared" si="23"/>
        <v>1508924.6100000003</v>
      </c>
      <c r="J76" s="14">
        <v>642135.41</v>
      </c>
      <c r="K76" s="14">
        <v>4876780.15</v>
      </c>
      <c r="L76" s="54">
        <f t="shared" si="24"/>
        <v>0.019492568899865892</v>
      </c>
      <c r="M76" s="14">
        <f t="shared" si="25"/>
        <v>2014963</v>
      </c>
      <c r="N76" s="15">
        <v>0</v>
      </c>
    </row>
    <row r="77" spans="1:14" ht="15" customHeight="1">
      <c r="A77" s="20">
        <v>28</v>
      </c>
      <c r="B77" s="21">
        <v>0</v>
      </c>
      <c r="C77" s="22" t="s">
        <v>56</v>
      </c>
      <c r="D77" s="23">
        <f>D78+D79</f>
        <v>13122730</v>
      </c>
      <c r="E77" s="23">
        <f aca="true" t="shared" si="27" ref="E77:L77">E78+E79</f>
        <v>8140193.51</v>
      </c>
      <c r="F77" s="23">
        <f t="shared" si="27"/>
        <v>950805.73</v>
      </c>
      <c r="G77" s="23">
        <f t="shared" si="27"/>
        <v>4317095.65</v>
      </c>
      <c r="H77" s="53">
        <f t="shared" si="26"/>
        <v>0.013248745677153282</v>
      </c>
      <c r="I77" s="45">
        <f t="shared" si="23"/>
        <v>3823097.8599999994</v>
      </c>
      <c r="J77" s="23">
        <f t="shared" si="27"/>
        <v>992543.68</v>
      </c>
      <c r="K77" s="43">
        <f t="shared" si="27"/>
        <v>4094568.66</v>
      </c>
      <c r="L77" s="53">
        <f t="shared" si="24"/>
        <v>0.016366056960816975</v>
      </c>
      <c r="M77" s="44">
        <f t="shared" si="25"/>
        <v>4045624.8499999996</v>
      </c>
      <c r="N77" s="24">
        <f>N78+N79</f>
        <v>0</v>
      </c>
    </row>
    <row r="78" spans="1:14" ht="15" customHeight="1">
      <c r="A78" s="10">
        <v>28</v>
      </c>
      <c r="B78" s="11">
        <v>843</v>
      </c>
      <c r="C78" s="12" t="s">
        <v>57</v>
      </c>
      <c r="D78" s="13">
        <v>12962130</v>
      </c>
      <c r="E78" s="13">
        <v>7979593.51</v>
      </c>
      <c r="F78" s="14">
        <v>950805.73</v>
      </c>
      <c r="G78" s="14">
        <v>4317095.65</v>
      </c>
      <c r="H78" s="54">
        <f t="shared" si="26"/>
        <v>0.013248745677153282</v>
      </c>
      <c r="I78" s="14">
        <f t="shared" si="23"/>
        <v>3662497.8599999994</v>
      </c>
      <c r="J78" s="14">
        <v>992543.68</v>
      </c>
      <c r="K78" s="14">
        <v>4094568.66</v>
      </c>
      <c r="L78" s="54">
        <f t="shared" si="24"/>
        <v>0.016366056960816975</v>
      </c>
      <c r="M78" s="14">
        <f t="shared" si="25"/>
        <v>3885024.8499999996</v>
      </c>
      <c r="N78" s="15">
        <v>0</v>
      </c>
    </row>
    <row r="79" spans="1:14" ht="15" customHeight="1">
      <c r="A79" s="10">
        <v>28</v>
      </c>
      <c r="B79" s="11">
        <v>846</v>
      </c>
      <c r="C79" s="12" t="s">
        <v>58</v>
      </c>
      <c r="D79" s="13">
        <v>160600</v>
      </c>
      <c r="E79" s="13">
        <v>160600</v>
      </c>
      <c r="F79" s="14">
        <v>0</v>
      </c>
      <c r="G79" s="14">
        <v>0</v>
      </c>
      <c r="H79" s="54">
        <f t="shared" si="26"/>
        <v>0</v>
      </c>
      <c r="I79" s="14">
        <f t="shared" si="23"/>
        <v>160600</v>
      </c>
      <c r="J79" s="14">
        <v>0</v>
      </c>
      <c r="K79" s="14">
        <v>0</v>
      </c>
      <c r="L79" s="54">
        <f t="shared" si="24"/>
        <v>0</v>
      </c>
      <c r="M79" s="14">
        <f t="shared" si="25"/>
        <v>160600</v>
      </c>
      <c r="N79" s="15">
        <v>0</v>
      </c>
    </row>
    <row r="80" spans="1:14" ht="15" customHeight="1">
      <c r="A80" s="20">
        <v>99</v>
      </c>
      <c r="B80" s="21">
        <v>0</v>
      </c>
      <c r="C80" s="22" t="s">
        <v>88</v>
      </c>
      <c r="D80" s="23">
        <f aca="true" t="shared" si="28" ref="D80:N80">SUM(D81)</f>
        <v>3859000</v>
      </c>
      <c r="E80" s="23">
        <f t="shared" si="28"/>
        <v>3838000</v>
      </c>
      <c r="F80" s="23">
        <f t="shared" si="28"/>
        <v>0</v>
      </c>
      <c r="G80" s="23">
        <f t="shared" si="28"/>
        <v>0</v>
      </c>
      <c r="H80" s="53">
        <f t="shared" si="26"/>
        <v>0</v>
      </c>
      <c r="I80" s="45">
        <f t="shared" si="23"/>
        <v>3838000</v>
      </c>
      <c r="J80" s="23">
        <f t="shared" si="28"/>
        <v>0</v>
      </c>
      <c r="K80" s="23">
        <f t="shared" si="28"/>
        <v>0</v>
      </c>
      <c r="L80" s="53">
        <f t="shared" si="24"/>
        <v>0</v>
      </c>
      <c r="M80" s="45">
        <f t="shared" si="25"/>
        <v>3838000</v>
      </c>
      <c r="N80" s="24">
        <f t="shared" si="28"/>
        <v>0</v>
      </c>
    </row>
    <row r="81" spans="1:14" ht="15" customHeight="1">
      <c r="A81" s="10">
        <v>99</v>
      </c>
      <c r="B81" s="11">
        <v>999</v>
      </c>
      <c r="C81" s="12" t="s">
        <v>88</v>
      </c>
      <c r="D81" s="13">
        <v>3859000</v>
      </c>
      <c r="E81" s="13">
        <v>3838000</v>
      </c>
      <c r="F81" s="14">
        <v>0</v>
      </c>
      <c r="G81" s="14">
        <v>0</v>
      </c>
      <c r="H81" s="54">
        <f t="shared" si="26"/>
        <v>0</v>
      </c>
      <c r="I81" s="14">
        <f t="shared" si="23"/>
        <v>3838000</v>
      </c>
      <c r="J81" s="14">
        <v>0</v>
      </c>
      <c r="K81" s="14">
        <v>0</v>
      </c>
      <c r="L81" s="54">
        <f t="shared" si="24"/>
        <v>0</v>
      </c>
      <c r="M81" s="14">
        <f t="shared" si="25"/>
        <v>3838000</v>
      </c>
      <c r="N81" s="15">
        <v>0</v>
      </c>
    </row>
    <row r="82" spans="1:14" ht="15" customHeight="1" thickBot="1">
      <c r="A82" s="16"/>
      <c r="B82" s="17"/>
      <c r="C82" s="17" t="s">
        <v>59</v>
      </c>
      <c r="D82" s="18">
        <f aca="true" t="shared" si="29" ref="D82:N82">SUM(D9+D12+D14+D21+D24+D31+D33+D38+D40+D47+D49+D53+D56+D58+D61+D65+D70+D73+D75+D77+D80)</f>
        <v>444000000</v>
      </c>
      <c r="E82" s="18">
        <f t="shared" si="29"/>
        <v>470536769.71</v>
      </c>
      <c r="F82" s="18">
        <f t="shared" si="29"/>
        <v>52610980.33000001</v>
      </c>
      <c r="G82" s="18">
        <f t="shared" si="29"/>
        <v>325849386.44000006</v>
      </c>
      <c r="H82" s="55">
        <f t="shared" si="29"/>
        <v>0.9999999999999999</v>
      </c>
      <c r="I82" s="18">
        <f t="shared" si="29"/>
        <v>144687383.27000004</v>
      </c>
      <c r="J82" s="18">
        <f t="shared" si="29"/>
        <v>67338600.67999999</v>
      </c>
      <c r="K82" s="18">
        <f t="shared" si="29"/>
        <v>250186631.38000003</v>
      </c>
      <c r="L82" s="55">
        <f t="shared" si="29"/>
        <v>0.9999999999999997</v>
      </c>
      <c r="M82" s="18">
        <f t="shared" si="29"/>
        <v>220350138.32999998</v>
      </c>
      <c r="N82" s="19">
        <f t="shared" si="29"/>
        <v>0</v>
      </c>
    </row>
    <row r="83" ht="13.5" thickTop="1">
      <c r="E83" s="2"/>
    </row>
    <row r="85" spans="1:14" ht="12.75">
      <c r="A85" s="26" t="s">
        <v>77</v>
      </c>
      <c r="B85" s="26"/>
      <c r="C85" s="26"/>
      <c r="D85" s="26"/>
      <c r="E85" s="26" t="s">
        <v>80</v>
      </c>
      <c r="F85" s="26"/>
      <c r="G85" s="26"/>
      <c r="H85" s="46" t="s">
        <v>82</v>
      </c>
      <c r="I85" s="46"/>
      <c r="J85" s="46"/>
      <c r="K85" s="46"/>
      <c r="L85" s="26" t="s">
        <v>84</v>
      </c>
      <c r="M85" s="26"/>
      <c r="N85" s="26"/>
    </row>
    <row r="86" spans="1:14" ht="12.75">
      <c r="A86" s="26" t="s">
        <v>79</v>
      </c>
      <c r="B86" s="26"/>
      <c r="C86" s="26"/>
      <c r="D86" s="26"/>
      <c r="E86" s="26" t="s">
        <v>81</v>
      </c>
      <c r="F86" s="26"/>
      <c r="G86" s="26"/>
      <c r="H86" s="46" t="s">
        <v>83</v>
      </c>
      <c r="I86" s="46"/>
      <c r="J86" s="46"/>
      <c r="K86" s="46"/>
      <c r="L86" s="26" t="s">
        <v>85</v>
      </c>
      <c r="M86" s="26"/>
      <c r="N86" s="26"/>
    </row>
    <row r="87" spans="1:14" ht="12.75">
      <c r="A87" s="9"/>
      <c r="B87" s="9"/>
      <c r="C87" s="9"/>
      <c r="D87" s="9"/>
      <c r="E87" s="9"/>
      <c r="F87" s="9"/>
      <c r="G87" s="9"/>
      <c r="H87" s="47" t="s">
        <v>86</v>
      </c>
      <c r="I87" s="47"/>
      <c r="J87" s="47"/>
      <c r="K87" s="47"/>
      <c r="L87" s="26" t="s">
        <v>78</v>
      </c>
      <c r="M87" s="26"/>
      <c r="N87" s="26"/>
    </row>
    <row r="88" spans="1:14" ht="12.75">
      <c r="A88" s="9"/>
      <c r="B88" s="9"/>
      <c r="C88" s="9"/>
      <c r="D88" s="9"/>
      <c r="E88" s="9"/>
      <c r="F88" s="9"/>
      <c r="G88" s="9"/>
      <c r="H88" s="41"/>
      <c r="I88" s="9"/>
      <c r="J88" s="9"/>
      <c r="K88" s="9"/>
      <c r="L88" s="9"/>
      <c r="M88" s="9"/>
      <c r="N88" s="9"/>
    </row>
    <row r="89" spans="4:14" ht="12.75">
      <c r="D89" s="25"/>
      <c r="E89" s="25"/>
      <c r="F89" s="25"/>
      <c r="G89" s="25"/>
      <c r="H89" s="42"/>
      <c r="I89" s="25"/>
      <c r="J89" s="25"/>
      <c r="K89" s="25"/>
      <c r="N89" s="25"/>
    </row>
    <row r="90" spans="4:14" ht="12.75">
      <c r="D90" s="25"/>
      <c r="E90" s="25"/>
      <c r="F90" s="25"/>
      <c r="G90" s="25"/>
      <c r="H90" s="42"/>
      <c r="I90" s="25"/>
      <c r="J90" s="25"/>
      <c r="K90" s="25"/>
      <c r="N90" s="25"/>
    </row>
    <row r="91" spans="9:13" ht="12.75">
      <c r="I91" s="9"/>
      <c r="J91" s="9"/>
      <c r="K91" s="9"/>
      <c r="L91" s="9"/>
      <c r="M91" s="9"/>
    </row>
    <row r="92" spans="9:13" ht="12.75">
      <c r="I92" s="9"/>
      <c r="J92" s="9"/>
      <c r="K92" s="9"/>
      <c r="L92" s="9"/>
      <c r="M92" s="9"/>
    </row>
    <row r="93" spans="9:13" ht="12.75">
      <c r="I93" s="9"/>
      <c r="J93" s="9"/>
      <c r="K93" s="9"/>
      <c r="L93" s="9"/>
      <c r="M93" s="9"/>
    </row>
  </sheetData>
  <sheetProtection/>
  <mergeCells count="21">
    <mergeCell ref="H87:K87"/>
    <mergeCell ref="E85:G85"/>
    <mergeCell ref="E86:G86"/>
    <mergeCell ref="A85:D85"/>
    <mergeCell ref="A86:D86"/>
    <mergeCell ref="I7:I8"/>
    <mergeCell ref="M7:M8"/>
    <mergeCell ref="A1:N1"/>
    <mergeCell ref="A2:N2"/>
    <mergeCell ref="A3:N3"/>
    <mergeCell ref="A6:N6"/>
    <mergeCell ref="B7:B8"/>
    <mergeCell ref="D7:E7"/>
    <mergeCell ref="F7:H7"/>
    <mergeCell ref="L85:N85"/>
    <mergeCell ref="J7:L7"/>
    <mergeCell ref="A7:A8"/>
    <mergeCell ref="L86:N86"/>
    <mergeCell ref="L87:N87"/>
    <mergeCell ref="H85:K85"/>
    <mergeCell ref="H86:K86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2015-10-02T12:16:05Z</cp:lastPrinted>
  <dcterms:created xsi:type="dcterms:W3CDTF">2011-01-25T11:25:48Z</dcterms:created>
  <dcterms:modified xsi:type="dcterms:W3CDTF">2015-10-02T12:16:09Z</dcterms:modified>
  <cp:category/>
  <cp:version/>
  <cp:contentType/>
  <cp:contentStatus/>
</cp:coreProperties>
</file>