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REO-4º Bim. 2015 - Receitas" sheetId="1" r:id="rId1"/>
    <sheet name="RREO-4º Bim. 2015 - Despesas" sheetId="2" r:id="rId2"/>
  </sheets>
  <definedNames>
    <definedName name="_xlfn.SUMIFS" hidden="1">#NAME?</definedName>
    <definedName name="_xlnm.Print_Area" localSheetId="1">'RREO-4º Bim. 2015 - Despesas'!$A$1:$K$29</definedName>
    <definedName name="_xlnm.Print_Area" localSheetId="0">'RREO-4º Bim. 2015 - Receitas'!$A$1:$H$57</definedName>
    <definedName name="Z_FED31D73_12BC_4C9A_9468_72952A34E245_.wvu.PrintArea" localSheetId="1" hidden="1">'RREO-4º Bim. 2015 - Despesas'!$A$1:$K$29</definedName>
    <definedName name="Z_FED31D73_12BC_4C9A_9468_72952A34E245_.wvu.PrintArea" localSheetId="0" hidden="1">'RREO-4º Bim. 2015 - Receitas'!$A$1:$H$57</definedName>
  </definedNames>
  <calcPr fullCalcOnLoad="1"/>
</workbook>
</file>

<file path=xl/sharedStrings.xml><?xml version="1.0" encoding="utf-8"?>
<sst xmlns="http://schemas.openxmlformats.org/spreadsheetml/2006/main" count="130" uniqueCount="97">
  <si>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</si>
  <si>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</si>
  <si>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</si>
  <si>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</si>
  <si>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</si>
  <si>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</si>
  <si>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</si>
  <si>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</si>
  <si>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</si>
  <si>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</si>
  <si>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</si>
  <si>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</si>
  <si>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</si>
  <si>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</si>
  <si>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</si>
  <si>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</si>
  <si>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</si>
  <si>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</si>
  <si>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</si>
  <si>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</si>
  <si>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</si>
  <si>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</si>
  <si>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Saulo Pedroso de Souza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</si>
  <si>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</si>
  <si>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</si>
  <si>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</si>
  <si>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</si>
  <si>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</si>
  <si>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</si>
  <si>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</si>
  <si>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</si>
  <si>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</si>
  <si>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Márcia Helena Ruttul Aguirra</t>
  </si>
  <si>
    <t>Contém empenhos estimativos de contratos (prestação de serviços e obras)</t>
  </si>
  <si>
    <t>* Nota Explicativa:</t>
  </si>
  <si>
    <t>4º BIMESTRE DE 2015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</si>
  <si>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</si>
  <si>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</si>
  <si>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</si>
  <si>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</si>
  <si>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</si>
  <si>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</si>
  <si>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</si>
  <si>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</si>
  <si>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</si>
  <si>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</si>
  <si>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</si>
  <si>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</si>
  <si>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</si>
  <si>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</si>
  <si>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</si>
  <si>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</si>
  <si>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</si>
  <si>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</si>
  <si>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</si>
  <si>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</si>
  <si>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</si>
  <si>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</si>
  <si>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</si>
  <si>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</si>
  <si>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</si>
  <si>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</si>
  <si>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</si>
  <si>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</si>
  <si>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</si>
  <si>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</si>
  <si>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</si>
  <si>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</si>
  <si>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</si>
  <si>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Transferências de Governo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</si>
  <si>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</si>
  <si>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</si>
  <si>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</si>
  <si>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</si>
  <si>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</si>
  <si>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</si>
  <si>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</si>
  <si>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</si>
  <si>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</si>
  <si>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</si>
  <si>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</si>
  <si>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</si>
  <si>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</si>
  <si>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</si>
  <si>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</si>
  <si>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</si>
  <si>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</si>
  <si>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</si>
  <si>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</si>
  <si>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</si>
  <si>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</si>
  <si>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</si>
  <si>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</si>
  <si>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</si>
  <si>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</si>
  <si>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SUBTOTAIS DAS DESPESAS (C+D+E)</t>
  </si>
  <si>
    <t>SUPERÁVIT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</si>
</sst>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b/>
      <sz val="16"/>
      <color indexed="2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49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50" fillId="0" borderId="0" xfId="53" applyNumberFormat="1" applyFont="1" applyBorder="1" applyProtection="1">
      <alignment/>
      <protection hidden="1"/>
    </xf>
    <xf numFmtId="39" fontId="51" fillId="0" borderId="0" xfId="53" applyNumberFormat="1" applyFont="1" applyBorder="1" applyProtection="1">
      <alignment/>
      <protection hidden="1"/>
    </xf>
    <xf numFmtId="43" fontId="0" fillId="0" borderId="10" xfId="53" applyNumberFormat="1" applyFont="1" applyBorder="1" applyProtection="1">
      <alignment/>
      <protection locked="0"/>
    </xf>
    <xf numFmtId="43" fontId="0" fillId="0" borderId="11" xfId="53" applyNumberFormat="1" applyFont="1" applyBorder="1" applyProtection="1">
      <alignment/>
      <protection hidden="1"/>
    </xf>
    <xf numFmtId="43" fontId="0" fillId="33" borderId="10" xfId="53" applyNumberFormat="1" applyFont="1" applyFill="1" applyBorder="1" applyProtection="1">
      <alignment/>
      <protection hidden="1"/>
    </xf>
    <xf numFmtId="43" fontId="0" fillId="33" borderId="11" xfId="53" applyNumberFormat="1" applyFont="1" applyFill="1" applyBorder="1" applyProtection="1">
      <alignment/>
      <protection hidden="1"/>
    </xf>
    <xf numFmtId="0" fontId="52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32" borderId="12" xfId="53" applyFont="1" applyFill="1" applyBorder="1" applyAlignment="1" applyProtection="1">
      <alignment horizontal="center"/>
      <protection hidden="1"/>
    </xf>
    <xf numFmtId="43" fontId="5" fillId="32" borderId="10" xfId="53" applyNumberFormat="1" applyFont="1" applyFill="1" applyBorder="1" applyProtection="1">
      <alignment/>
      <protection hidden="1"/>
    </xf>
    <xf numFmtId="43" fontId="5" fillId="32" borderId="11" xfId="53" applyNumberFormat="1" applyFont="1" applyFill="1" applyBorder="1" applyProtection="1">
      <alignment/>
      <protection hidden="1"/>
    </xf>
    <xf numFmtId="0" fontId="5" fillId="32" borderId="12" xfId="53" applyFont="1" applyFill="1" applyBorder="1" applyProtection="1">
      <alignment/>
      <protection hidden="1"/>
    </xf>
    <xf numFmtId="43" fontId="5" fillId="32" borderId="10" xfId="53" applyNumberFormat="1" applyFont="1" applyFill="1" applyBorder="1" applyProtection="1">
      <alignment/>
      <protection locked="0"/>
    </xf>
    <xf numFmtId="0" fontId="5" fillId="32" borderId="13" xfId="53" applyFont="1" applyFill="1" applyBorder="1" applyAlignment="1" applyProtection="1">
      <alignment horizontal="center"/>
      <protection hidden="1"/>
    </xf>
    <xf numFmtId="43" fontId="5" fillId="32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53" fillId="0" borderId="0" xfId="53" applyFont="1" applyBorder="1" applyAlignment="1" applyProtection="1">
      <alignment horizontal="center"/>
      <protection hidden="1"/>
    </xf>
    <xf numFmtId="39" fontId="53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54" fillId="34" borderId="10" xfId="53" applyNumberFormat="1" applyFont="1" applyFill="1" applyBorder="1" applyAlignment="1" applyProtection="1">
      <alignment horizontal="center"/>
      <protection hidden="1"/>
    </xf>
    <xf numFmtId="0" fontId="55" fillId="0" borderId="0" xfId="53" applyFont="1" applyBorder="1" applyAlignment="1" applyProtection="1">
      <alignment horizontal="center"/>
      <protection hidden="1"/>
    </xf>
    <xf numFmtId="0" fontId="52" fillId="0" borderId="0" xfId="53" applyFont="1" applyBorder="1" applyAlignment="1" applyProtection="1">
      <alignment horizontal="center"/>
      <protection hidden="1"/>
    </xf>
    <xf numFmtId="0" fontId="50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32" borderId="10" xfId="53" applyNumberFormat="1" applyFont="1" applyFill="1" applyBorder="1" applyProtection="1">
      <alignment/>
      <protection hidden="1"/>
    </xf>
    <xf numFmtId="0" fontId="54" fillId="34" borderId="15" xfId="53" applyFont="1" applyFill="1" applyBorder="1" applyAlignment="1" applyProtection="1">
      <alignment horizontal="center" vertical="center"/>
      <protection hidden="1"/>
    </xf>
    <xf numFmtId="39" fontId="54" fillId="34" borderId="16" xfId="53" applyNumberFormat="1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39" fontId="54" fillId="34" borderId="17" xfId="53" applyNumberFormat="1" applyFont="1" applyFill="1" applyBorder="1" applyAlignment="1" applyProtection="1">
      <alignment horizontal="center" vertical="center"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0" fontId="54" fillId="34" borderId="12" xfId="53" applyFont="1" applyFill="1" applyBorder="1" applyAlignment="1" applyProtection="1">
      <alignment horizontal="center" vertical="center"/>
      <protection hidden="1"/>
    </xf>
    <xf numFmtId="0" fontId="30" fillId="0" borderId="12" xfId="53" applyFont="1" applyBorder="1" applyAlignment="1" applyProtection="1">
      <alignment horizontal="left" indent="1"/>
      <protection hidden="1"/>
    </xf>
    <xf numFmtId="43" fontId="30" fillId="0" borderId="10" xfId="53" applyNumberFormat="1" applyFont="1" applyBorder="1" applyProtection="1">
      <alignment/>
      <protection locked="0"/>
    </xf>
    <xf numFmtId="10" fontId="30" fillId="0" borderId="10" xfId="53" applyNumberFormat="1" applyFont="1" applyBorder="1" applyProtection="1">
      <alignment/>
      <protection locked="0"/>
    </xf>
    <xf numFmtId="43" fontId="30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30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43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39" fontId="54" fillId="34" borderId="10" xfId="53" applyNumberFormat="1" applyFont="1" applyFill="1" applyBorder="1" applyAlignment="1" applyProtection="1">
      <alignment horizontal="center" vertical="center" wrapText="1"/>
      <protection hidden="1"/>
    </xf>
    <xf numFmtId="43" fontId="30" fillId="0" borderId="11" xfId="53" applyNumberFormat="1" applyFont="1" applyBorder="1" applyProtection="1">
      <alignment/>
      <protection locked="0"/>
    </xf>
    <xf numFmtId="39" fontId="54" fillId="34" borderId="11" xfId="53" applyNumberFormat="1" applyFont="1" applyFill="1" applyBorder="1" applyAlignment="1" applyProtection="1">
      <alignment horizontal="center" vertical="center"/>
      <protection hidden="1"/>
    </xf>
    <xf numFmtId="39" fontId="54" fillId="34" borderId="10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43" fontId="0" fillId="0" borderId="10" xfId="53" applyNumberFormat="1" applyFont="1" applyFill="1" applyBorder="1" applyProtection="1">
      <alignment/>
      <protection locked="0"/>
    </xf>
    <xf numFmtId="43" fontId="0" fillId="0" borderId="11" xfId="53" applyNumberFormat="1" applyFont="1" applyFill="1" applyBorder="1" applyProtection="1">
      <alignment/>
      <protection hidden="1"/>
    </xf>
    <xf numFmtId="43" fontId="5" fillId="32" borderId="18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5" fillId="32" borderId="12" xfId="53" applyFont="1" applyFill="1" applyBorder="1" applyAlignment="1" applyProtection="1">
      <alignment horizontal="left"/>
      <protection hidden="1"/>
    </xf>
    <xf numFmtId="10" fontId="30" fillId="32" borderId="10" xfId="53" applyNumberFormat="1" applyFont="1" applyFill="1" applyBorder="1" applyAlignment="1" applyProtection="1">
      <alignment horizontal="right" indent="1"/>
      <protection locked="0"/>
    </xf>
    <xf numFmtId="43" fontId="30" fillId="32" borderId="10" xfId="53" applyNumberFormat="1" applyFont="1" applyFill="1" applyBorder="1" applyProtection="1">
      <alignment/>
      <protection locked="0"/>
    </xf>
    <xf numFmtId="0" fontId="31" fillId="32" borderId="12" xfId="53" applyFont="1" applyFill="1" applyBorder="1" applyAlignment="1" applyProtection="1">
      <alignment horizontal="left"/>
      <protection hidden="1"/>
    </xf>
    <xf numFmtId="0" fontId="5" fillId="32" borderId="13" xfId="53" applyFont="1" applyFill="1" applyBorder="1" applyAlignment="1" applyProtection="1">
      <alignment horizontal="left"/>
      <protection hidden="1"/>
    </xf>
    <xf numFmtId="10" fontId="30" fillId="32" borderId="14" xfId="53" applyNumberFormat="1" applyFont="1" applyFill="1" applyBorder="1" applyAlignment="1" applyProtection="1">
      <alignment horizontal="right" indent="1"/>
      <protection locked="0"/>
    </xf>
    <xf numFmtId="43" fontId="30" fillId="32" borderId="14" xfId="53" applyNumberFormat="1" applyFont="1" applyFill="1" applyBorder="1" applyProtection="1">
      <alignment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PageLayoutView="0" workbookViewId="0" topLeftCell="A1">
      <selection activeCell="C51" sqref="C51"/>
    </sheetView>
  </sheetViews>
  <sheetFormatPr defaultColWidth="9.140625" defaultRowHeight="12.75"/>
  <cols>
    <col min="1" max="1" width="40.710937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>
      <c r="A2" s="27" t="s">
        <v>1</v>
      </c>
      <c r="B2" s="27"/>
      <c r="C2" s="27"/>
      <c r="D2" s="27"/>
      <c r="E2" s="27"/>
      <c r="F2" s="27"/>
      <c r="G2" s="27"/>
      <c r="H2" s="27"/>
    </row>
    <row r="3" spans="1:8" ht="18">
      <c r="A3" s="28" t="s">
        <v>2</v>
      </c>
      <c r="B3" s="28"/>
      <c r="C3" s="28"/>
      <c r="D3" s="28"/>
      <c r="E3" s="28"/>
      <c r="F3" s="28"/>
      <c r="G3" s="28"/>
      <c r="H3" s="28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35</v>
      </c>
      <c r="B5" s="6"/>
      <c r="C5" s="7"/>
      <c r="D5" s="7"/>
      <c r="E5" s="7"/>
      <c r="F5" s="7"/>
      <c r="G5" s="7"/>
      <c r="H5" s="7"/>
    </row>
    <row r="6" spans="1:8" ht="13.5" thickBot="1">
      <c r="A6" s="29" t="s">
        <v>4</v>
      </c>
      <c r="B6" s="29"/>
      <c r="C6" s="29"/>
      <c r="D6" s="29"/>
      <c r="E6" s="29"/>
      <c r="F6" s="29"/>
      <c r="G6" s="29"/>
      <c r="H6" s="29"/>
    </row>
    <row r="7" spans="1:8" ht="19.5" customHeight="1" thickTop="1">
      <c r="A7" s="36" t="s">
        <v>44</v>
      </c>
      <c r="B7" s="37" t="s">
        <v>47</v>
      </c>
      <c r="C7" s="37"/>
      <c r="D7" s="37"/>
      <c r="E7" s="37"/>
      <c r="F7" s="37"/>
      <c r="G7" s="37"/>
      <c r="H7" s="40"/>
    </row>
    <row r="8" spans="1:8" ht="15" customHeight="1">
      <c r="A8" s="38"/>
      <c r="B8" s="53" t="s">
        <v>48</v>
      </c>
      <c r="C8" s="53" t="s">
        <v>49</v>
      </c>
      <c r="D8" s="25" t="s">
        <v>46</v>
      </c>
      <c r="E8" s="25"/>
      <c r="F8" s="25"/>
      <c r="G8" s="25"/>
      <c r="H8" s="39" t="s">
        <v>43</v>
      </c>
    </row>
    <row r="9" spans="1:8" ht="15" customHeight="1">
      <c r="A9" s="42" t="s">
        <v>45</v>
      </c>
      <c r="B9" s="53"/>
      <c r="C9" s="53"/>
      <c r="D9" s="41" t="s">
        <v>39</v>
      </c>
      <c r="E9" s="41" t="s">
        <v>40</v>
      </c>
      <c r="F9" s="41" t="s">
        <v>41</v>
      </c>
      <c r="G9" s="41" t="s">
        <v>42</v>
      </c>
      <c r="H9" s="39"/>
    </row>
    <row r="10" spans="1:8" ht="15" customHeight="1">
      <c r="A10" s="17" t="s">
        <v>5</v>
      </c>
      <c r="B10" s="15">
        <f>SUM(B11+B15+B18+B26+B30)</f>
        <v>385935700</v>
      </c>
      <c r="C10" s="15">
        <f>SUM(C11+C15+C18+C26+C30)</f>
        <v>387762847.57</v>
      </c>
      <c r="D10" s="15">
        <f>SUM(D11+D15+D18+D26+D30)</f>
        <v>52808144.5</v>
      </c>
      <c r="E10" s="35">
        <f>D10/C10</f>
        <v>0.13618670491753837</v>
      </c>
      <c r="F10" s="15">
        <f>SUM(F11+F15+F18+F26+F30)</f>
        <v>259835377.62999997</v>
      </c>
      <c r="G10" s="35">
        <f>F10/C10</f>
        <v>0.6700883781370874</v>
      </c>
      <c r="H10" s="16">
        <f>C10-F10</f>
        <v>127927469.94000003</v>
      </c>
    </row>
    <row r="11" spans="1:9" ht="15" customHeight="1">
      <c r="A11" s="43" t="s">
        <v>6</v>
      </c>
      <c r="B11" s="44">
        <f>SUM(B12:B14)</f>
        <v>146529870</v>
      </c>
      <c r="C11" s="44">
        <f>SUM(C12:C14)</f>
        <v>146529870</v>
      </c>
      <c r="D11" s="44">
        <f>SUM(D12:D14)</f>
        <v>18833384.479999997</v>
      </c>
      <c r="E11" s="45">
        <f>D11/C11</f>
        <v>0.12852931951690122</v>
      </c>
      <c r="F11" s="44">
        <f>SUM(F12:F14)</f>
        <v>99229651.1</v>
      </c>
      <c r="G11" s="45">
        <f>F11/C11</f>
        <v>0.6771974280738801</v>
      </c>
      <c r="H11" s="54">
        <f>C11-G11</f>
        <v>146529869.32280257</v>
      </c>
      <c r="I11" s="2"/>
    </row>
    <row r="12" spans="1:9" ht="15" customHeight="1">
      <c r="A12" s="33" t="s">
        <v>36</v>
      </c>
      <c r="B12" s="8">
        <v>127702870</v>
      </c>
      <c r="C12" s="8">
        <v>127702870</v>
      </c>
      <c r="D12" s="8">
        <v>17584231.7</v>
      </c>
      <c r="E12" s="34">
        <f>D12/C12</f>
        <v>0.13769644879555173</v>
      </c>
      <c r="F12" s="8">
        <v>94434018.99</v>
      </c>
      <c r="G12" s="34">
        <f>F12/C12</f>
        <v>0.739482354546926</v>
      </c>
      <c r="H12" s="9">
        <f>C12-F12</f>
        <v>33268851.010000005</v>
      </c>
      <c r="I12" s="2"/>
    </row>
    <row r="13" spans="1:9" ht="15" customHeight="1">
      <c r="A13" s="33" t="s">
        <v>37</v>
      </c>
      <c r="B13" s="8">
        <v>6477000</v>
      </c>
      <c r="C13" s="8">
        <v>6477000</v>
      </c>
      <c r="D13" s="8">
        <v>1005726.47</v>
      </c>
      <c r="E13" s="34">
        <f>D13/C13</f>
        <v>0.15527658947043385</v>
      </c>
      <c r="F13" s="8">
        <v>4290918.97</v>
      </c>
      <c r="G13" s="34">
        <f>F13/C13</f>
        <v>0.662485559672688</v>
      </c>
      <c r="H13" s="9">
        <f>C13-F13</f>
        <v>2186081.0300000003</v>
      </c>
      <c r="I13" s="2"/>
    </row>
    <row r="14" spans="1:9" ht="15" customHeight="1">
      <c r="A14" s="33" t="s">
        <v>38</v>
      </c>
      <c r="B14" s="8">
        <v>12350000</v>
      </c>
      <c r="C14" s="8">
        <v>12350000</v>
      </c>
      <c r="D14" s="8">
        <v>243426.31</v>
      </c>
      <c r="E14" s="34">
        <f>D14/C14</f>
        <v>0.019710632388663968</v>
      </c>
      <c r="F14" s="8">
        <v>504713.14</v>
      </c>
      <c r="G14" s="34">
        <f>F14/C14</f>
        <v>0.04086746072874494</v>
      </c>
      <c r="H14" s="9">
        <f>C14-F14</f>
        <v>11845286.86</v>
      </c>
      <c r="I14" s="2"/>
    </row>
    <row r="15" spans="1:8" ht="15" customHeight="1">
      <c r="A15" s="43" t="s">
        <v>7</v>
      </c>
      <c r="B15" s="44">
        <f>SUM(B16:B17)</f>
        <v>6414200</v>
      </c>
      <c r="C15" s="44">
        <f>SUM(C16:C17)</f>
        <v>6414200</v>
      </c>
      <c r="D15" s="44">
        <f>SUM(D16:D17)</f>
        <v>1072288.77</v>
      </c>
      <c r="E15" s="45">
        <f>D15/C15</f>
        <v>0.16717420255059087</v>
      </c>
      <c r="F15" s="44">
        <f>SUM(F16:F17)</f>
        <v>3933820</v>
      </c>
      <c r="G15" s="45">
        <f>F15/C15</f>
        <v>0.6132986186897821</v>
      </c>
      <c r="H15" s="54">
        <f>C15-F15</f>
        <v>2480380</v>
      </c>
    </row>
    <row r="16" spans="1:8" ht="15" customHeight="1">
      <c r="A16" s="33" t="s">
        <v>50</v>
      </c>
      <c r="B16" s="8">
        <v>114200</v>
      </c>
      <c r="C16" s="8">
        <v>114200</v>
      </c>
      <c r="D16" s="8">
        <v>19766.96</v>
      </c>
      <c r="E16" s="34">
        <f>D16/C16</f>
        <v>0.17309071803852888</v>
      </c>
      <c r="F16" s="8">
        <v>72331.88</v>
      </c>
      <c r="G16" s="34">
        <f>F16/C16</f>
        <v>0.6333789842381786</v>
      </c>
      <c r="H16" s="9">
        <f>C16-F16</f>
        <v>41868.119999999995</v>
      </c>
    </row>
    <row r="17" spans="1:8" ht="15" customHeight="1">
      <c r="A17" s="33" t="s">
        <v>51</v>
      </c>
      <c r="B17" s="8">
        <v>6300000</v>
      </c>
      <c r="C17" s="8">
        <v>6300000</v>
      </c>
      <c r="D17" s="8">
        <v>1052521.81</v>
      </c>
      <c r="E17" s="34">
        <f>D17/C17</f>
        <v>0.16706695396825397</v>
      </c>
      <c r="F17" s="8">
        <v>3861488.12</v>
      </c>
      <c r="G17" s="34">
        <f>F17/C17</f>
        <v>0.6129346222222223</v>
      </c>
      <c r="H17" s="9">
        <f>C17-F17</f>
        <v>2438511.88</v>
      </c>
    </row>
    <row r="18" spans="1:8" ht="15" customHeight="1">
      <c r="A18" s="43" t="s">
        <v>8</v>
      </c>
      <c r="B18" s="44">
        <f>SUM(B19:B22)</f>
        <v>3881580</v>
      </c>
      <c r="C18" s="44">
        <f>SUM(C19:C22)</f>
        <v>3895070</v>
      </c>
      <c r="D18" s="44">
        <f>SUM(D19:D22)</f>
        <v>994978.55</v>
      </c>
      <c r="E18" s="45">
        <f>D18/C18</f>
        <v>0.25544561458459025</v>
      </c>
      <c r="F18" s="44">
        <f>SUM(F19:F22)</f>
        <v>3721874.86</v>
      </c>
      <c r="G18" s="45">
        <f>F18/C18</f>
        <v>0.9555347811464235</v>
      </c>
      <c r="H18" s="54">
        <f>C18-F18</f>
        <v>173195.14000000013</v>
      </c>
    </row>
    <row r="19" spans="1:8" ht="15" customHeight="1">
      <c r="A19" s="33" t="s">
        <v>52</v>
      </c>
      <c r="B19" s="8">
        <v>40500</v>
      </c>
      <c r="C19" s="8">
        <v>40500</v>
      </c>
      <c r="D19" s="8">
        <v>992.41</v>
      </c>
      <c r="E19" s="34">
        <f>D19/C19</f>
        <v>0.02450395061728395</v>
      </c>
      <c r="F19" s="8">
        <v>4832.86</v>
      </c>
      <c r="G19" s="34">
        <f>F19/C19</f>
        <v>0.11932987654320987</v>
      </c>
      <c r="H19" s="9">
        <f>C19-F19</f>
        <v>35667.14</v>
      </c>
    </row>
    <row r="20" spans="1:8" ht="15" customHeight="1">
      <c r="A20" s="33" t="s">
        <v>53</v>
      </c>
      <c r="B20" s="8">
        <v>3658980</v>
      </c>
      <c r="C20" s="8">
        <v>3672470</v>
      </c>
      <c r="D20" s="8">
        <v>961023.48</v>
      </c>
      <c r="E20" s="34">
        <f>D20/C20</f>
        <v>0.26168313968527995</v>
      </c>
      <c r="F20" s="8">
        <v>3585160.03</v>
      </c>
      <c r="G20" s="34">
        <f>F20/C20</f>
        <v>0.976225818046165</v>
      </c>
      <c r="H20" s="9">
        <f>C20-F20</f>
        <v>87309.9700000002</v>
      </c>
    </row>
    <row r="21" spans="1:8" ht="15" customHeight="1">
      <c r="A21" s="33" t="s">
        <v>54</v>
      </c>
      <c r="B21" s="8">
        <v>182100</v>
      </c>
      <c r="C21" s="8">
        <v>182100</v>
      </c>
      <c r="D21" s="8">
        <v>32962.66</v>
      </c>
      <c r="E21" s="34">
        <f>D21/C21</f>
        <v>0.18101405820977487</v>
      </c>
      <c r="F21" s="8">
        <v>131881.97</v>
      </c>
      <c r="G21" s="34">
        <f>F21/C21</f>
        <v>0.7242282811641955</v>
      </c>
      <c r="H21" s="9">
        <f>C21-F21</f>
        <v>50218.03</v>
      </c>
    </row>
    <row r="22" spans="1:8" ht="15" customHeight="1">
      <c r="A22" s="33" t="s">
        <v>55</v>
      </c>
      <c r="B22" s="8">
        <v>0</v>
      </c>
      <c r="C22" s="8">
        <v>0</v>
      </c>
      <c r="D22" s="8">
        <v>0</v>
      </c>
      <c r="E22" s="47" t="s">
        <v>56</v>
      </c>
      <c r="F22" s="8">
        <v>0</v>
      </c>
      <c r="G22" s="47" t="s">
        <v>56</v>
      </c>
      <c r="H22" s="9">
        <f>C22-F22</f>
        <v>0</v>
      </c>
    </row>
    <row r="23" spans="1:8" ht="15" customHeight="1">
      <c r="A23" s="43" t="s">
        <v>57</v>
      </c>
      <c r="B23" s="44">
        <v>0</v>
      </c>
      <c r="C23" s="44">
        <v>0</v>
      </c>
      <c r="D23" s="44">
        <v>0</v>
      </c>
      <c r="E23" s="48" t="s">
        <v>56</v>
      </c>
      <c r="F23" s="44">
        <v>0</v>
      </c>
      <c r="G23" s="44">
        <v>0</v>
      </c>
      <c r="H23" s="46">
        <f>C23-F23</f>
        <v>0</v>
      </c>
    </row>
    <row r="24" spans="1:8" ht="15" customHeight="1">
      <c r="A24" s="43" t="s">
        <v>58</v>
      </c>
      <c r="B24" s="44">
        <v>0</v>
      </c>
      <c r="C24" s="44">
        <v>0</v>
      </c>
      <c r="D24" s="44">
        <v>0</v>
      </c>
      <c r="E24" s="48" t="s">
        <v>56</v>
      </c>
      <c r="F24" s="44">
        <v>0</v>
      </c>
      <c r="G24" s="44">
        <v>0</v>
      </c>
      <c r="H24" s="46">
        <f>C24-F24</f>
        <v>0</v>
      </c>
    </row>
    <row r="25" spans="1:8" ht="15" customHeight="1">
      <c r="A25" s="43" t="s">
        <v>59</v>
      </c>
      <c r="B25" s="44">
        <v>0</v>
      </c>
      <c r="C25" s="44">
        <v>0</v>
      </c>
      <c r="D25" s="44">
        <v>0</v>
      </c>
      <c r="E25" s="48" t="s">
        <v>56</v>
      </c>
      <c r="F25" s="44">
        <v>0</v>
      </c>
      <c r="G25" s="44">
        <v>0</v>
      </c>
      <c r="H25" s="46">
        <f>C25-F25</f>
        <v>0</v>
      </c>
    </row>
    <row r="26" spans="1:9" ht="15" customHeight="1">
      <c r="A26" s="43" t="s">
        <v>9</v>
      </c>
      <c r="B26" s="44">
        <f>SUM(B27+B28-B29)</f>
        <v>214678550</v>
      </c>
      <c r="C26" s="44">
        <f>SUM(C27+C28-C29)</f>
        <v>216327665.89000002</v>
      </c>
      <c r="D26" s="44">
        <f>SUM(D27+D28-D29)</f>
        <v>29360527.46</v>
      </c>
      <c r="E26" s="45">
        <f>D26/C26</f>
        <v>0.1357224807063257</v>
      </c>
      <c r="F26" s="44">
        <f>SUM(F27+F28-F29)</f>
        <v>143611214.57</v>
      </c>
      <c r="G26" s="45">
        <f>F26/C26</f>
        <v>0.6638596777678198</v>
      </c>
      <c r="H26" s="54">
        <f>C26-F26</f>
        <v>72716451.32000002</v>
      </c>
      <c r="I26" s="2"/>
    </row>
    <row r="27" spans="1:9" ht="15" customHeight="1">
      <c r="A27" s="33" t="s">
        <v>60</v>
      </c>
      <c r="B27" s="8">
        <v>240308650</v>
      </c>
      <c r="C27" s="8">
        <v>241263597.28</v>
      </c>
      <c r="D27" s="8">
        <v>32471311.42</v>
      </c>
      <c r="E27" s="34">
        <f>D27/C27</f>
        <v>0.13458852386386005</v>
      </c>
      <c r="F27" s="8">
        <v>160807024.93</v>
      </c>
      <c r="G27" s="34">
        <f>F27/C27</f>
        <v>0.6665200500321413</v>
      </c>
      <c r="H27" s="9">
        <f>C27-F27</f>
        <v>80456572.35</v>
      </c>
      <c r="I27" s="2"/>
    </row>
    <row r="28" spans="1:9" ht="15" customHeight="1">
      <c r="A28" s="33" t="s">
        <v>61</v>
      </c>
      <c r="B28" s="8">
        <v>6923000</v>
      </c>
      <c r="C28" s="8">
        <v>7617168.61</v>
      </c>
      <c r="D28" s="8">
        <v>1004451.97</v>
      </c>
      <c r="E28" s="34">
        <f>D28/C28</f>
        <v>0.1318668420548459</v>
      </c>
      <c r="F28" s="8">
        <v>4602723.07</v>
      </c>
      <c r="G28" s="34">
        <f>F28/C28</f>
        <v>0.6042564246191736</v>
      </c>
      <c r="H28" s="9">
        <f>C28-F28</f>
        <v>3014445.54</v>
      </c>
      <c r="I28" s="2"/>
    </row>
    <row r="29" spans="1:9" ht="15" customHeight="1">
      <c r="A29" s="33" t="s">
        <v>31</v>
      </c>
      <c r="B29" s="8">
        <v>32553100</v>
      </c>
      <c r="C29" s="8">
        <v>32553100</v>
      </c>
      <c r="D29" s="8">
        <v>4115235.93</v>
      </c>
      <c r="E29" s="34">
        <f>D29/C29</f>
        <v>0.1264160995419791</v>
      </c>
      <c r="F29" s="8">
        <v>21798533.43</v>
      </c>
      <c r="G29" s="34">
        <f>F29/C29</f>
        <v>0.6696300330844067</v>
      </c>
      <c r="H29" s="9">
        <f>C29-F29</f>
        <v>10754566.57</v>
      </c>
      <c r="I29" s="2"/>
    </row>
    <row r="30" spans="1:8" ht="15" customHeight="1">
      <c r="A30" s="43" t="s">
        <v>10</v>
      </c>
      <c r="B30" s="44">
        <f>SUM(B31:B34)</f>
        <v>14431500</v>
      </c>
      <c r="C30" s="44">
        <f>SUM(C31:C34)</f>
        <v>14596041.680000002</v>
      </c>
      <c r="D30" s="44">
        <f>SUM(D31:D34)</f>
        <v>2546965.24</v>
      </c>
      <c r="E30" s="45">
        <f>D30/C30</f>
        <v>0.1744969832122321</v>
      </c>
      <c r="F30" s="44">
        <f>SUM(F31:F34)</f>
        <v>9338817.1</v>
      </c>
      <c r="G30" s="45">
        <f>F30/C30</f>
        <v>0.6398184730313814</v>
      </c>
      <c r="H30" s="54">
        <f>C30-F30</f>
        <v>5257224.580000002</v>
      </c>
    </row>
    <row r="31" spans="1:8" ht="15" customHeight="1">
      <c r="A31" s="33" t="s">
        <v>62</v>
      </c>
      <c r="B31" s="8">
        <v>7594400</v>
      </c>
      <c r="C31" s="8">
        <v>7594400</v>
      </c>
      <c r="D31" s="8">
        <v>1372937.15</v>
      </c>
      <c r="E31" s="34">
        <f>D31/C31</f>
        <v>0.1807828334035605</v>
      </c>
      <c r="F31" s="8">
        <v>4965387.79</v>
      </c>
      <c r="G31" s="34">
        <f>F31/C31</f>
        <v>0.653822262456547</v>
      </c>
      <c r="H31" s="9">
        <f>C31-F31</f>
        <v>2629012.21</v>
      </c>
    </row>
    <row r="32" spans="1:8" ht="15" customHeight="1">
      <c r="A32" s="33" t="s">
        <v>63</v>
      </c>
      <c r="B32" s="8">
        <v>135100</v>
      </c>
      <c r="C32" s="8">
        <v>160086.37</v>
      </c>
      <c r="D32" s="8">
        <v>42519.36</v>
      </c>
      <c r="E32" s="34">
        <f>D32/C32</f>
        <v>0.2656026243833251</v>
      </c>
      <c r="F32" s="8">
        <v>282479.73</v>
      </c>
      <c r="G32" s="34">
        <f>F32/C32</f>
        <v>1.764545788626477</v>
      </c>
      <c r="H32" s="9">
        <f>C32-F32</f>
        <v>-122393.35999999999</v>
      </c>
    </row>
    <row r="33" spans="1:8" ht="15" customHeight="1">
      <c r="A33" s="33" t="s">
        <v>64</v>
      </c>
      <c r="B33" s="8">
        <v>5328300</v>
      </c>
      <c r="C33" s="8">
        <v>5328300</v>
      </c>
      <c r="D33" s="8">
        <v>791469.78</v>
      </c>
      <c r="E33" s="34">
        <f>D33/C33</f>
        <v>0.1485407691008389</v>
      </c>
      <c r="F33" s="8">
        <v>2887878.44</v>
      </c>
      <c r="G33" s="34">
        <f>F33/C33</f>
        <v>0.5419887093444438</v>
      </c>
      <c r="H33" s="9">
        <f>C33-F33</f>
        <v>2440421.56</v>
      </c>
    </row>
    <row r="34" spans="1:8" ht="15" customHeight="1">
      <c r="A34" s="33" t="s">
        <v>65</v>
      </c>
      <c r="B34" s="8">
        <v>1373700</v>
      </c>
      <c r="C34" s="8">
        <v>1513255.31</v>
      </c>
      <c r="D34" s="8">
        <v>340038.95</v>
      </c>
      <c r="E34" s="34">
        <f>D34/C34</f>
        <v>0.22470692668509454</v>
      </c>
      <c r="F34" s="8">
        <v>1203071.14</v>
      </c>
      <c r="G34" s="34">
        <f>F34/C34</f>
        <v>0.7950219186741198</v>
      </c>
      <c r="H34" s="9">
        <f>C34-F34</f>
        <v>310184.17000000016</v>
      </c>
    </row>
    <row r="35" spans="1:8" ht="15" customHeight="1">
      <c r="A35" s="17" t="s">
        <v>11</v>
      </c>
      <c r="B35" s="15">
        <f>SUM(B36+B38+B41+B42+B46)</f>
        <v>58064300</v>
      </c>
      <c r="C35" s="15">
        <f>SUM(C36+C38+C41+C42+C46)</f>
        <v>65273332.129999995</v>
      </c>
      <c r="D35" s="15">
        <f>SUM(D36+D38+D41+D42+D46)</f>
        <v>3755960.7199999997</v>
      </c>
      <c r="E35" s="35">
        <f>D35/C35</f>
        <v>0.05754204048476543</v>
      </c>
      <c r="F35" s="15">
        <f>SUM(F36+F38+F41+F42+F46)</f>
        <v>9864991.36</v>
      </c>
      <c r="G35" s="35">
        <f>F35/C35</f>
        <v>0.1511335646287007</v>
      </c>
      <c r="H35" s="16">
        <f>C35-F35</f>
        <v>55408340.769999996</v>
      </c>
    </row>
    <row r="36" spans="1:8" ht="15" customHeight="1">
      <c r="A36" s="43" t="s">
        <v>12</v>
      </c>
      <c r="B36" s="44">
        <f>SUM(B37)</f>
        <v>46700000</v>
      </c>
      <c r="C36" s="44">
        <f>SUM(C37)</f>
        <v>46700000</v>
      </c>
      <c r="D36" s="44">
        <f>SUM(D37)</f>
        <v>1813298.03</v>
      </c>
      <c r="E36" s="45">
        <f>D36/C36</f>
        <v>0.03882865160599572</v>
      </c>
      <c r="F36" s="44">
        <f>SUM(F37)</f>
        <v>4972995.35</v>
      </c>
      <c r="G36" s="45">
        <f>F36/C36</f>
        <v>0.10648812312633832</v>
      </c>
      <c r="H36" s="54">
        <f>C36-F36</f>
        <v>41727004.65</v>
      </c>
    </row>
    <row r="37" spans="1:8" ht="15" customHeight="1">
      <c r="A37" s="33" t="s">
        <v>12</v>
      </c>
      <c r="B37" s="8">
        <v>46700000</v>
      </c>
      <c r="C37" s="8">
        <v>46700000</v>
      </c>
      <c r="D37" s="8">
        <v>1813298.03</v>
      </c>
      <c r="E37" s="34">
        <f>D37/C37</f>
        <v>0.03882865160599572</v>
      </c>
      <c r="F37" s="8">
        <v>4972995.35</v>
      </c>
      <c r="G37" s="34">
        <f>F37/C37</f>
        <v>0.10648812312633832</v>
      </c>
      <c r="H37" s="9">
        <f>C37-F37</f>
        <v>41727004.65</v>
      </c>
    </row>
    <row r="38" spans="1:8" ht="15" customHeight="1">
      <c r="A38" s="43" t="s">
        <v>13</v>
      </c>
      <c r="B38" s="44">
        <f>SUM(B39:B40)</f>
        <v>50000</v>
      </c>
      <c r="C38" s="44">
        <f>SUM(C39:C40)</f>
        <v>50000</v>
      </c>
      <c r="D38" s="44">
        <f>SUM(D39:D40)</f>
        <v>56600</v>
      </c>
      <c r="E38" s="45">
        <f>D38/C38</f>
        <v>1.132</v>
      </c>
      <c r="F38" s="44">
        <f>SUM(F39:F40)</f>
        <v>56600</v>
      </c>
      <c r="G38" s="45">
        <f>F38/C38</f>
        <v>1.132</v>
      </c>
      <c r="H38" s="54">
        <f>C38-F38</f>
        <v>-6600</v>
      </c>
    </row>
    <row r="39" spans="1:8" ht="15" customHeight="1">
      <c r="A39" s="33" t="s">
        <v>66</v>
      </c>
      <c r="B39" s="8">
        <v>50000</v>
      </c>
      <c r="C39" s="8">
        <v>50000</v>
      </c>
      <c r="D39" s="8">
        <v>56600</v>
      </c>
      <c r="E39" s="34">
        <f>D39/C39</f>
        <v>1.132</v>
      </c>
      <c r="F39" s="8">
        <v>56600</v>
      </c>
      <c r="G39" s="34">
        <f>F39/C39</f>
        <v>1.132</v>
      </c>
      <c r="H39" s="9">
        <f>C39-F39</f>
        <v>-6600</v>
      </c>
    </row>
    <row r="40" spans="1:8" ht="15" customHeight="1">
      <c r="A40" s="33" t="s">
        <v>67</v>
      </c>
      <c r="B40" s="8">
        <v>0</v>
      </c>
      <c r="C40" s="8">
        <v>0</v>
      </c>
      <c r="D40" s="8">
        <v>0</v>
      </c>
      <c r="E40" s="47" t="s">
        <v>56</v>
      </c>
      <c r="F40" s="8">
        <v>0</v>
      </c>
      <c r="G40" s="47" t="s">
        <v>56</v>
      </c>
      <c r="H40" s="9">
        <f>C40-F40</f>
        <v>0</v>
      </c>
    </row>
    <row r="41" spans="1:8" ht="15" customHeight="1">
      <c r="A41" s="43" t="s">
        <v>14</v>
      </c>
      <c r="B41" s="44">
        <v>0</v>
      </c>
      <c r="C41" s="44">
        <v>0</v>
      </c>
      <c r="D41" s="44">
        <v>0</v>
      </c>
      <c r="E41" s="48" t="s">
        <v>56</v>
      </c>
      <c r="F41" s="44">
        <v>0</v>
      </c>
      <c r="G41" s="44">
        <v>0</v>
      </c>
      <c r="H41" s="46">
        <f>C41-F41</f>
        <v>0</v>
      </c>
    </row>
    <row r="42" spans="1:8" ht="15" customHeight="1">
      <c r="A42" s="43" t="s">
        <v>15</v>
      </c>
      <c r="B42" s="44">
        <f>SUM(B43:B45)</f>
        <v>11314300</v>
      </c>
      <c r="C42" s="44">
        <f>SUM(C43:C45)</f>
        <v>18523332.13</v>
      </c>
      <c r="D42" s="44">
        <f>SUM(D43:D45)</f>
        <v>1886062.69</v>
      </c>
      <c r="E42" s="45">
        <f>D42/C42</f>
        <v>0.10182091843752952</v>
      </c>
      <c r="F42" s="44">
        <f>SUM(F43:F45)</f>
        <v>4835396.01</v>
      </c>
      <c r="G42" s="45">
        <f>F42/C42</f>
        <v>0.26104353018476056</v>
      </c>
      <c r="H42" s="54">
        <f>C42-F42</f>
        <v>13687936.12</v>
      </c>
    </row>
    <row r="43" spans="1:8" ht="15" customHeight="1">
      <c r="A43" s="33" t="s">
        <v>60</v>
      </c>
      <c r="B43" s="8">
        <v>642600</v>
      </c>
      <c r="C43" s="8">
        <v>2648406.44</v>
      </c>
      <c r="D43" s="8">
        <v>792437.71</v>
      </c>
      <c r="E43" s="34">
        <f>D43/C43</f>
        <v>0.29921302789159504</v>
      </c>
      <c r="F43" s="8">
        <v>2270503.85</v>
      </c>
      <c r="G43" s="34">
        <f>F43/C43</f>
        <v>0.8573094430324675</v>
      </c>
      <c r="H43" s="9">
        <f>C43-F43</f>
        <v>377902.58999999985</v>
      </c>
    </row>
    <row r="44" spans="1:8" ht="15" customHeight="1">
      <c r="A44" s="33" t="s">
        <v>68</v>
      </c>
      <c r="B44" s="8">
        <v>0</v>
      </c>
      <c r="C44" s="8">
        <v>0</v>
      </c>
      <c r="D44" s="8">
        <v>0</v>
      </c>
      <c r="E44" s="47" t="s">
        <v>56</v>
      </c>
      <c r="F44" s="8">
        <v>0</v>
      </c>
      <c r="G44" s="47" t="s">
        <v>56</v>
      </c>
      <c r="H44" s="9">
        <f>C44-F44</f>
        <v>0</v>
      </c>
    </row>
    <row r="45" spans="1:8" ht="15" customHeight="1">
      <c r="A45" s="33" t="s">
        <v>69</v>
      </c>
      <c r="B45" s="8">
        <v>10671700</v>
      </c>
      <c r="C45" s="8">
        <v>15874925.69</v>
      </c>
      <c r="D45" s="8">
        <v>1093624.98</v>
      </c>
      <c r="E45" s="34">
        <f>D45/C45</f>
        <v>0.06889008499037579</v>
      </c>
      <c r="F45" s="8">
        <v>2564892.16</v>
      </c>
      <c r="G45" s="34">
        <f>F45/C45</f>
        <v>0.1615687663732302</v>
      </c>
      <c r="H45" s="9">
        <f>C45-F45</f>
        <v>13310033.53</v>
      </c>
    </row>
    <row r="46" spans="1:8" ht="15" customHeight="1">
      <c r="A46" s="43" t="s">
        <v>16</v>
      </c>
      <c r="B46" s="44">
        <v>0</v>
      </c>
      <c r="C46" s="44">
        <v>0</v>
      </c>
      <c r="D46" s="44">
        <v>0</v>
      </c>
      <c r="E46" s="48" t="s">
        <v>56</v>
      </c>
      <c r="F46" s="44">
        <v>0</v>
      </c>
      <c r="G46" s="44">
        <v>0</v>
      </c>
      <c r="H46" s="46">
        <f>C46-F46</f>
        <v>0</v>
      </c>
    </row>
    <row r="47" spans="1:8" ht="15" customHeight="1">
      <c r="A47" s="14" t="s">
        <v>17</v>
      </c>
      <c r="B47" s="15">
        <f>SUM(B10+B35)</f>
        <v>444000000</v>
      </c>
      <c r="C47" s="15">
        <f>SUM(C10+C35)</f>
        <v>453036179.7</v>
      </c>
      <c r="D47" s="15">
        <f>SUM(D10+D35)</f>
        <v>56564105.22</v>
      </c>
      <c r="E47" s="35">
        <f>D47/C47</f>
        <v>0.12485560260872913</v>
      </c>
      <c r="F47" s="15">
        <f>SUM(F10+F35)</f>
        <v>269700368.98999995</v>
      </c>
      <c r="G47" s="35">
        <f>F47/C47</f>
        <v>0.5953175068017641</v>
      </c>
      <c r="H47" s="16">
        <f>C47-F47</f>
        <v>183335810.71000004</v>
      </c>
    </row>
    <row r="48" spans="1:8" s="49" customFormat="1" ht="15" customHeight="1">
      <c r="A48" s="62" t="s">
        <v>70</v>
      </c>
      <c r="B48" s="15">
        <v>0</v>
      </c>
      <c r="C48" s="15">
        <v>0</v>
      </c>
      <c r="D48" s="15">
        <v>0</v>
      </c>
      <c r="E48" s="63" t="s">
        <v>56</v>
      </c>
      <c r="F48" s="15">
        <v>0</v>
      </c>
      <c r="G48" s="64">
        <v>0</v>
      </c>
      <c r="H48" s="16">
        <v>0</v>
      </c>
    </row>
    <row r="49" spans="1:8" s="49" customFormat="1" ht="15" customHeight="1">
      <c r="A49" s="62" t="s">
        <v>71</v>
      </c>
      <c r="B49" s="15">
        <f>B47</f>
        <v>444000000</v>
      </c>
      <c r="C49" s="15">
        <f>C47</f>
        <v>453036179.7</v>
      </c>
      <c r="D49" s="15">
        <f>D47</f>
        <v>56564105.22</v>
      </c>
      <c r="E49" s="35">
        <f>E47</f>
        <v>0.12485560260872913</v>
      </c>
      <c r="F49" s="15">
        <f>F47</f>
        <v>269700368.98999995</v>
      </c>
      <c r="G49" s="35">
        <f>G47</f>
        <v>0.5953175068017641</v>
      </c>
      <c r="H49" s="16">
        <f>H47</f>
        <v>183335810.71000004</v>
      </c>
    </row>
    <row r="50" spans="1:8" s="49" customFormat="1" ht="15" customHeight="1">
      <c r="A50" s="65" t="s">
        <v>72</v>
      </c>
      <c r="B50" s="15">
        <v>0</v>
      </c>
      <c r="C50" s="15">
        <v>0</v>
      </c>
      <c r="D50" s="15">
        <v>0</v>
      </c>
      <c r="E50" s="63" t="s">
        <v>56</v>
      </c>
      <c r="F50" s="15">
        <v>0</v>
      </c>
      <c r="G50" s="64">
        <v>0</v>
      </c>
      <c r="H50" s="16">
        <v>0</v>
      </c>
    </row>
    <row r="51" spans="1:8" s="49" customFormat="1" ht="15" customHeight="1" thickBot="1">
      <c r="A51" s="66" t="s">
        <v>73</v>
      </c>
      <c r="B51" s="20">
        <v>0</v>
      </c>
      <c r="C51" s="20">
        <v>0</v>
      </c>
      <c r="D51" s="20">
        <v>0</v>
      </c>
      <c r="E51" s="67" t="s">
        <v>56</v>
      </c>
      <c r="F51" s="20">
        <v>0</v>
      </c>
      <c r="G51" s="68">
        <v>0</v>
      </c>
      <c r="H51" s="60">
        <v>0</v>
      </c>
    </row>
    <row r="52" spans="1:8" s="49" customFormat="1" ht="15" customHeight="1" thickTop="1">
      <c r="A52" s="50"/>
      <c r="B52" s="51"/>
      <c r="C52" s="51"/>
      <c r="D52" s="51"/>
      <c r="E52" s="52"/>
      <c r="F52" s="51"/>
      <c r="G52" s="52"/>
      <c r="H52" s="51"/>
    </row>
    <row r="53" spans="1:8" ht="14.25">
      <c r="A53" s="21" t="s">
        <v>22</v>
      </c>
      <c r="B53" s="32" t="s">
        <v>32</v>
      </c>
      <c r="C53" s="32"/>
      <c r="D53" s="32" t="s">
        <v>23</v>
      </c>
      <c r="E53" s="32"/>
      <c r="F53" s="32"/>
      <c r="G53" s="32" t="s">
        <v>24</v>
      </c>
      <c r="H53" s="32"/>
    </row>
    <row r="54" spans="1:8" ht="14.25">
      <c r="A54" s="21" t="s">
        <v>25</v>
      </c>
      <c r="B54" s="32" t="s">
        <v>26</v>
      </c>
      <c r="C54" s="32"/>
      <c r="D54" s="32" t="s">
        <v>27</v>
      </c>
      <c r="E54" s="32"/>
      <c r="F54" s="32"/>
      <c r="G54" s="32" t="s">
        <v>28</v>
      </c>
      <c r="H54" s="32"/>
    </row>
    <row r="55" spans="1:9" ht="15">
      <c r="A55" s="22"/>
      <c r="B55" s="23"/>
      <c r="C55" s="23"/>
      <c r="D55" s="32" t="s">
        <v>29</v>
      </c>
      <c r="E55" s="32"/>
      <c r="F55" s="32"/>
      <c r="G55" s="32" t="s">
        <v>30</v>
      </c>
      <c r="H55" s="32"/>
      <c r="I55" s="3"/>
    </row>
    <row r="56" spans="1:8" ht="15">
      <c r="A56" s="4"/>
      <c r="B56" s="5"/>
      <c r="C56" s="5"/>
      <c r="D56" s="5"/>
      <c r="E56" s="5"/>
      <c r="F56" s="5"/>
      <c r="G56" s="5"/>
      <c r="H56" s="5"/>
    </row>
  </sheetData>
  <sheetProtection selectLockedCells="1"/>
  <mergeCells count="18">
    <mergeCell ref="D8:G8"/>
    <mergeCell ref="H8:H9"/>
    <mergeCell ref="A7:A8"/>
    <mergeCell ref="B7:H7"/>
    <mergeCell ref="B8:B9"/>
    <mergeCell ref="C8:C9"/>
    <mergeCell ref="D55:F55"/>
    <mergeCell ref="G55:H55"/>
    <mergeCell ref="B53:C53"/>
    <mergeCell ref="D53:F53"/>
    <mergeCell ref="G53:H53"/>
    <mergeCell ref="B54:C54"/>
    <mergeCell ref="D54:F54"/>
    <mergeCell ref="G54:H54"/>
    <mergeCell ref="A1:H1"/>
    <mergeCell ref="A2:H2"/>
    <mergeCell ref="A3:H3"/>
    <mergeCell ref="A6:H6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H11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F26" sqref="F26:H26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35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49" customFormat="1" ht="15" customHeight="1" thickTop="1">
      <c r="A7" s="36" t="s">
        <v>75</v>
      </c>
      <c r="B7" s="37" t="s">
        <v>74</v>
      </c>
      <c r="C7" s="37"/>
      <c r="D7" s="37"/>
      <c r="E7" s="37"/>
      <c r="F7" s="37"/>
      <c r="G7" s="37"/>
      <c r="H7" s="37"/>
      <c r="I7" s="37"/>
      <c r="J7" s="37"/>
      <c r="K7" s="40"/>
    </row>
    <row r="8" spans="1:11" s="49" customFormat="1" ht="15" customHeight="1">
      <c r="A8" s="38"/>
      <c r="B8" s="53" t="s">
        <v>77</v>
      </c>
      <c r="C8" s="53" t="s">
        <v>91</v>
      </c>
      <c r="D8" s="56" t="s">
        <v>78</v>
      </c>
      <c r="E8" s="56"/>
      <c r="F8" s="56" t="s">
        <v>81</v>
      </c>
      <c r="G8" s="56" t="s">
        <v>82</v>
      </c>
      <c r="H8" s="56"/>
      <c r="I8" s="56" t="s">
        <v>84</v>
      </c>
      <c r="J8" s="41" t="s">
        <v>85</v>
      </c>
      <c r="K8" s="55" t="s">
        <v>87</v>
      </c>
    </row>
    <row r="9" spans="1:11" s="49" customFormat="1" ht="15" customHeight="1">
      <c r="A9" s="42" t="s">
        <v>76</v>
      </c>
      <c r="B9" s="53"/>
      <c r="C9" s="53"/>
      <c r="D9" s="41" t="s">
        <v>79</v>
      </c>
      <c r="E9" s="41" t="s">
        <v>80</v>
      </c>
      <c r="F9" s="56"/>
      <c r="G9" s="41" t="s">
        <v>79</v>
      </c>
      <c r="H9" s="41" t="s">
        <v>83</v>
      </c>
      <c r="I9" s="56"/>
      <c r="J9" s="41" t="s">
        <v>86</v>
      </c>
      <c r="K9" s="55" t="s">
        <v>88</v>
      </c>
    </row>
    <row r="10" spans="1:11" ht="15" customHeight="1">
      <c r="A10" s="17" t="s">
        <v>18</v>
      </c>
      <c r="B10" s="15">
        <f>SUM(B11:B13)</f>
        <v>358078840</v>
      </c>
      <c r="C10" s="15">
        <f>SUM(C11:C13)</f>
        <v>370521552</v>
      </c>
      <c r="D10" s="15">
        <f>SUM(D11:D13)</f>
        <v>51803458.96</v>
      </c>
      <c r="E10" s="15">
        <f>SUM(E11:E13)</f>
        <v>263013676.89</v>
      </c>
      <c r="F10" s="15">
        <f>SUM(F11:F13)</f>
        <v>107507875.11000003</v>
      </c>
      <c r="G10" s="15">
        <f>SUM(G11:G13)</f>
        <v>59614022.239999995</v>
      </c>
      <c r="H10" s="15">
        <f>SUM(H11:H13)</f>
        <v>218864298.01</v>
      </c>
      <c r="I10" s="15">
        <f>SUM(I11:I13)</f>
        <v>151657253.99</v>
      </c>
      <c r="J10" s="15">
        <f>SUM(J11:J13)</f>
        <v>209962578.14</v>
      </c>
      <c r="K10" s="16">
        <f>SUM(K11:K13)</f>
        <v>0</v>
      </c>
    </row>
    <row r="11" spans="1:11" ht="15" customHeight="1">
      <c r="A11" s="13" t="s">
        <v>89</v>
      </c>
      <c r="B11" s="8">
        <v>176461047</v>
      </c>
      <c r="C11" s="8">
        <v>177674319.02</v>
      </c>
      <c r="D11" s="8">
        <v>30271470.07</v>
      </c>
      <c r="E11" s="8">
        <v>106584659.46</v>
      </c>
      <c r="F11" s="8">
        <f>C11-E11</f>
        <v>71089659.56000002</v>
      </c>
      <c r="G11" s="8">
        <v>30271470.07</v>
      </c>
      <c r="H11" s="8">
        <v>106584659.46</v>
      </c>
      <c r="I11" s="8">
        <f>C11-H11</f>
        <v>71089659.56000002</v>
      </c>
      <c r="J11" s="8">
        <v>103406766.99</v>
      </c>
      <c r="K11" s="9">
        <v>0</v>
      </c>
    </row>
    <row r="12" spans="1:11" ht="15" customHeight="1">
      <c r="A12" s="13" t="s">
        <v>90</v>
      </c>
      <c r="B12" s="8">
        <v>5631400</v>
      </c>
      <c r="C12" s="8">
        <v>4286377.11</v>
      </c>
      <c r="D12" s="8">
        <v>764127.63</v>
      </c>
      <c r="E12" s="8">
        <v>1882139.42</v>
      </c>
      <c r="F12" s="8">
        <f>C12-E12</f>
        <v>2404237.6900000004</v>
      </c>
      <c r="G12" s="8">
        <v>779742.7</v>
      </c>
      <c r="H12" s="8">
        <v>1844343.66</v>
      </c>
      <c r="I12" s="8">
        <f>C12-H12</f>
        <v>2442033.45</v>
      </c>
      <c r="J12" s="8">
        <v>1844343.66</v>
      </c>
      <c r="K12" s="9">
        <v>0</v>
      </c>
    </row>
    <row r="13" spans="1:11" ht="15" customHeight="1">
      <c r="A13" s="13" t="s">
        <v>19</v>
      </c>
      <c r="B13" s="8">
        <v>175986393</v>
      </c>
      <c r="C13" s="8">
        <v>188560855.87</v>
      </c>
      <c r="D13" s="8">
        <v>20767861.26</v>
      </c>
      <c r="E13" s="8">
        <v>154546878.01</v>
      </c>
      <c r="F13" s="8">
        <f>C13-E13</f>
        <v>34013977.860000014</v>
      </c>
      <c r="G13" s="8">
        <v>28562809.47</v>
      </c>
      <c r="H13" s="8">
        <v>110435294.89</v>
      </c>
      <c r="I13" s="8">
        <f>C13-H13</f>
        <v>78125560.98</v>
      </c>
      <c r="J13" s="8">
        <v>104711467.49</v>
      </c>
      <c r="K13" s="9">
        <v>0</v>
      </c>
    </row>
    <row r="14" spans="1:12" ht="15" customHeight="1">
      <c r="A14" s="17" t="s">
        <v>20</v>
      </c>
      <c r="B14" s="15">
        <f>SUM(B15:B17)</f>
        <v>82062160</v>
      </c>
      <c r="C14" s="15">
        <f>SUM(C15:C17)</f>
        <v>96177217.71000001</v>
      </c>
      <c r="D14" s="15">
        <f>SUM(D15:D17)</f>
        <v>807521.37</v>
      </c>
      <c r="E14" s="15">
        <f>SUM(E15:E17)</f>
        <v>62835709.55</v>
      </c>
      <c r="F14" s="15">
        <f>SUM(F15:F17)</f>
        <v>33341508.160000004</v>
      </c>
      <c r="G14" s="15">
        <f>SUM(G15:G17)</f>
        <v>7724578.44</v>
      </c>
      <c r="H14" s="15">
        <f>SUM(H15:H17)</f>
        <v>31322333.37</v>
      </c>
      <c r="I14" s="15">
        <f>SUM(I15:I17)</f>
        <v>64854884.34</v>
      </c>
      <c r="J14" s="15">
        <f>SUM(J15:J17)</f>
        <v>28751296</v>
      </c>
      <c r="K14" s="16">
        <f>SUM(K15:K17)</f>
        <v>0</v>
      </c>
      <c r="L14" s="2"/>
    </row>
    <row r="15" spans="1:12" s="49" customFormat="1" ht="15" customHeight="1">
      <c r="A15" s="13" t="s">
        <v>92</v>
      </c>
      <c r="B15" s="58">
        <v>54850830</v>
      </c>
      <c r="C15" s="58">
        <v>75419501.31</v>
      </c>
      <c r="D15" s="58">
        <v>620843.27</v>
      </c>
      <c r="E15" s="58">
        <v>43513415.57</v>
      </c>
      <c r="F15" s="8">
        <f>C15-E15</f>
        <v>31906085.740000002</v>
      </c>
      <c r="G15" s="58">
        <v>7134777.46</v>
      </c>
      <c r="H15" s="58">
        <v>28342623.16</v>
      </c>
      <c r="I15" s="8">
        <f>C15-H15</f>
        <v>47076878.150000006</v>
      </c>
      <c r="J15" s="58">
        <v>25771585.79</v>
      </c>
      <c r="K15" s="59">
        <v>0</v>
      </c>
      <c r="L15" s="57"/>
    </row>
    <row r="16" spans="1:12" s="49" customFormat="1" ht="15" customHeight="1">
      <c r="A16" s="13" t="s">
        <v>93</v>
      </c>
      <c r="B16" s="58">
        <v>19720000</v>
      </c>
      <c r="C16" s="58">
        <v>16903900</v>
      </c>
      <c r="D16" s="58">
        <v>0</v>
      </c>
      <c r="E16" s="58">
        <v>16887337.75</v>
      </c>
      <c r="F16" s="8">
        <f>C16-E16</f>
        <v>16562.25</v>
      </c>
      <c r="G16" s="58">
        <v>377000</v>
      </c>
      <c r="H16" s="58">
        <v>729485.21</v>
      </c>
      <c r="I16" s="8">
        <f>C16-H16</f>
        <v>16174414.79</v>
      </c>
      <c r="J16" s="58">
        <v>729485.21</v>
      </c>
      <c r="K16" s="59">
        <v>0</v>
      </c>
      <c r="L16" s="57"/>
    </row>
    <row r="17" spans="1:12" s="49" customFormat="1" ht="15" customHeight="1">
      <c r="A17" s="13" t="s">
        <v>94</v>
      </c>
      <c r="B17" s="58">
        <v>7491330</v>
      </c>
      <c r="C17" s="58">
        <v>3853816.4</v>
      </c>
      <c r="D17" s="58">
        <v>186678.1</v>
      </c>
      <c r="E17" s="58">
        <v>2434956.23</v>
      </c>
      <c r="F17" s="8">
        <f>C17-E17</f>
        <v>1418860.17</v>
      </c>
      <c r="G17" s="58">
        <v>212800.98</v>
      </c>
      <c r="H17" s="58">
        <v>2250225</v>
      </c>
      <c r="I17" s="8">
        <f>C17-H17</f>
        <v>1603591.4</v>
      </c>
      <c r="J17" s="58">
        <v>2250225</v>
      </c>
      <c r="K17" s="59">
        <v>0</v>
      </c>
      <c r="L17" s="57"/>
    </row>
    <row r="18" spans="1:11" ht="15" customHeight="1">
      <c r="A18" s="17" t="s">
        <v>21</v>
      </c>
      <c r="B18" s="18">
        <v>3859000</v>
      </c>
      <c r="C18" s="18">
        <v>3838000</v>
      </c>
      <c r="D18" s="10"/>
      <c r="E18" s="10"/>
      <c r="F18" s="15">
        <f>C18-E18</f>
        <v>3838000</v>
      </c>
      <c r="G18" s="10"/>
      <c r="H18" s="10"/>
      <c r="I18" s="15">
        <f>C18-H18</f>
        <v>3838000</v>
      </c>
      <c r="J18" s="10"/>
      <c r="K18" s="11"/>
    </row>
    <row r="19" spans="1:11" ht="15" customHeight="1">
      <c r="A19" s="14" t="s">
        <v>95</v>
      </c>
      <c r="B19" s="15">
        <f>SUM(B10+B14+B18)</f>
        <v>444000000</v>
      </c>
      <c r="C19" s="15">
        <f>SUM(C10+C14+C18)</f>
        <v>470536769.71000004</v>
      </c>
      <c r="D19" s="15">
        <f>SUM(D10+D14+D18)</f>
        <v>52610980.33</v>
      </c>
      <c r="E19" s="15">
        <f>SUM(E10+E14+E18)</f>
        <v>325849386.44</v>
      </c>
      <c r="F19" s="15">
        <f>SUM(F10+F14+F18)</f>
        <v>144687383.27000004</v>
      </c>
      <c r="G19" s="15">
        <f>SUM(G10+G14+G18)</f>
        <v>67338600.67999999</v>
      </c>
      <c r="H19" s="15">
        <f>SUM(H10+H14+H18)</f>
        <v>250186631.38</v>
      </c>
      <c r="I19" s="15">
        <f>SUM(I10+I14+I18)</f>
        <v>220350138.33</v>
      </c>
      <c r="J19" s="15">
        <f>SUM(J10+J14+J18)</f>
        <v>238713874.14</v>
      </c>
      <c r="K19" s="16">
        <f>SUM(K10+K14+K18)</f>
        <v>0</v>
      </c>
    </row>
    <row r="20" spans="1:11" ht="15" customHeight="1">
      <c r="A20" s="14" t="s">
        <v>96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19513737.61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71</v>
      </c>
      <c r="B21" s="20">
        <f>B19+B20</f>
        <v>444000000</v>
      </c>
      <c r="C21" s="20">
        <f>C19+C20</f>
        <v>470536769.71000004</v>
      </c>
      <c r="D21" s="20">
        <f>D19+D20</f>
        <v>52610980.33</v>
      </c>
      <c r="E21" s="20">
        <f>E19+E20</f>
        <v>325849386.44</v>
      </c>
      <c r="F21" s="20"/>
      <c r="G21" s="20">
        <f>G19+G20</f>
        <v>67338600.67999999</v>
      </c>
      <c r="H21" s="20">
        <f>H19+H20</f>
        <v>269700368.99</v>
      </c>
      <c r="I21" s="20"/>
      <c r="J21" s="20">
        <f>J19+J20</f>
        <v>238713874.14</v>
      </c>
      <c r="K21" s="60">
        <f>K19+K20</f>
        <v>0</v>
      </c>
    </row>
    <row r="22" spans="1:11" ht="13.5" thickTop="1">
      <c r="A22" s="30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31" t="s">
        <v>33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4.25">
      <c r="A25" s="61" t="s">
        <v>22</v>
      </c>
      <c r="B25" s="61"/>
      <c r="C25" s="32" t="s">
        <v>32</v>
      </c>
      <c r="D25" s="32"/>
      <c r="E25" s="32"/>
      <c r="F25" s="32" t="s">
        <v>23</v>
      </c>
      <c r="G25" s="32"/>
      <c r="H25" s="32"/>
      <c r="I25" s="32" t="s">
        <v>24</v>
      </c>
      <c r="J25" s="32"/>
      <c r="K25" s="32"/>
    </row>
    <row r="26" spans="1:11" ht="14.25">
      <c r="A26" s="61" t="s">
        <v>25</v>
      </c>
      <c r="B26" s="61"/>
      <c r="C26" s="32" t="s">
        <v>26</v>
      </c>
      <c r="D26" s="32"/>
      <c r="E26" s="32"/>
      <c r="F26" s="32" t="s">
        <v>27</v>
      </c>
      <c r="G26" s="32"/>
      <c r="H26" s="32"/>
      <c r="I26" s="32" t="s">
        <v>28</v>
      </c>
      <c r="J26" s="32"/>
      <c r="K26" s="32"/>
    </row>
    <row r="27" spans="1:12" ht="15">
      <c r="A27" s="22"/>
      <c r="B27" s="23"/>
      <c r="C27" s="23"/>
      <c r="D27" s="1"/>
      <c r="E27" s="1"/>
      <c r="F27" s="32" t="s">
        <v>29</v>
      </c>
      <c r="G27" s="32"/>
      <c r="H27" s="32"/>
      <c r="I27" s="32" t="s">
        <v>30</v>
      </c>
      <c r="J27" s="32"/>
      <c r="K27" s="32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4">
    <mergeCell ref="I27:K27"/>
    <mergeCell ref="C25:E25"/>
    <mergeCell ref="C26:E26"/>
    <mergeCell ref="A25:B25"/>
    <mergeCell ref="A26:B26"/>
    <mergeCell ref="F26:H26"/>
    <mergeCell ref="F27:H27"/>
    <mergeCell ref="D8:E8"/>
    <mergeCell ref="F8:F9"/>
    <mergeCell ref="G8:H8"/>
    <mergeCell ref="I8:I9"/>
    <mergeCell ref="A22:K22"/>
    <mergeCell ref="A23:K23"/>
    <mergeCell ref="F25:H25"/>
    <mergeCell ref="I25:K25"/>
    <mergeCell ref="I26:K26"/>
    <mergeCell ref="A7:A8"/>
    <mergeCell ref="B7:K7"/>
    <mergeCell ref="B8:B9"/>
    <mergeCell ref="C8:C9"/>
    <mergeCell ref="A1:K1"/>
    <mergeCell ref="A2:K2"/>
    <mergeCell ref="A3:K3"/>
    <mergeCell ref="A6:K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2015-10-01T19:48:51Z</cp:lastPrinted>
  <dcterms:created xsi:type="dcterms:W3CDTF">2013-05-15T13:41:02Z</dcterms:created>
  <dcterms:modified xsi:type="dcterms:W3CDTF">2015-10-01T19:49:18Z</dcterms:modified>
  <cp:category/>
  <cp:version/>
  <cp:contentType/>
  <cp:contentStatus/>
</cp:coreProperties>
</file>