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9" sheetId="1" r:id="rId1"/>
  </sheets>
  <definedNames>
    <definedName name="_xlnm.Print_Area" localSheetId="0">'5º Bim. 2009'!$A$1:$H$56</definedName>
  </definedNames>
  <calcPr fullCalcOnLoad="1"/>
</workbook>
</file>

<file path=xl/sharedStrings.xml><?xml version="1.0" encoding="utf-8"?>
<sst xmlns="http://schemas.openxmlformats.org/spreadsheetml/2006/main" count="80" uniqueCount="73">
  <si>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</si>
  <si>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</si>
  <si>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</si>
  <si>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</si>
  <si>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</si>
  <si>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</si>
  <si>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</si>
  <si>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</si>
  <si>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</si>
  <si>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</si>
  <si>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</si>
  <si>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</si>
  <si>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</si>
  <si>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</si>
  <si>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</si>
  <si>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</si>
  <si>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</si>
  <si>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</si>
  <si>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</si>
  <si>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</si>
  <si>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</si>
  <si>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</si>
  <si>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</si>
  <si>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</si>
  <si>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</si>
  <si>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</si>
  <si>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</si>
  <si>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</si>
  <si>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</si>
  <si>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</si>
  <si>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</si>
  <si>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</si>
  <si>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</si>
  <si>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</si>
  <si>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</si>
  <si>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</si>
  <si>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</si>
  <si>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</si>
  <si>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</si>
  <si>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</si>
  <si>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</si>
  <si>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</si>
  <si>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</si>
  <si>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</si>
  <si>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</si>
  <si>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</si>
  <si>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</si>
  <si>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</si>
  <si>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</si>
  <si>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</si>
  <si>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</si>
  <si>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</si>
  <si>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</si>
  <si>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</si>
  <si>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</si>
  <si>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</si>
  <si>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</si>
  <si>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</si>
  <si>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</si>
  <si>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Resp. pelo Controle Interno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</si>
  <si>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</si>
  <si>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</si>
  <si>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</si>
  <si>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</si>
  <si>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</si>
  <si>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José Bruno Cerri</t>
  </si>
  <si>
    <t>MUNICÍPIO DE ATIBAIA</t>
  </si>
  <si>
    <t>José Bernardo Denig</t>
  </si>
  <si>
    <t>CRC SP 173.493</t>
  </si>
  <si>
    <t>(-) Contas Redutoras (ICMS,FPM,IPI Exp)</t>
  </si>
  <si>
    <t>5º BIMESTRE DE 2009</t>
  </si>
  <si>
    <t>5º BIMESTRE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</si>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</sst>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" fontId="23" fillId="23" borderId="17" xfId="53" applyNumberFormat="1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7" t="s">
        <v>5</v>
      </c>
      <c r="B1" s="7"/>
      <c r="C1" s="7"/>
      <c r="D1" s="7"/>
      <c r="E1" s="7"/>
      <c r="F1" s="7"/>
      <c r="G1" s="7"/>
      <c r="H1" s="7"/>
    </row>
    <row r="2" spans="1:8" ht="15.75">
      <c r="A2" s="8" t="s">
        <v>6</v>
      </c>
      <c r="B2" s="8"/>
      <c r="C2" s="8"/>
      <c r="D2" s="8"/>
      <c r="E2" s="8"/>
      <c r="F2" s="8"/>
      <c r="G2" s="8"/>
      <c r="H2" s="8"/>
    </row>
    <row r="3" spans="1:8" ht="18">
      <c r="A3" s="9" t="s">
        <v>7</v>
      </c>
      <c r="B3" s="9"/>
      <c r="C3" s="9"/>
      <c r="D3" s="9"/>
      <c r="E3" s="9"/>
      <c r="F3" s="9"/>
      <c r="G3" s="9"/>
      <c r="H3" s="9"/>
    </row>
    <row r="4" spans="1:8" ht="15.75">
      <c r="A4" s="10" t="s">
        <v>66</v>
      </c>
      <c r="B4" s="11"/>
      <c r="C4" s="12"/>
      <c r="D4" s="12"/>
      <c r="E4" s="12"/>
      <c r="F4" s="12"/>
      <c r="G4" s="12"/>
      <c r="H4" s="12"/>
    </row>
    <row r="5" spans="1:8" ht="18">
      <c r="A5" s="10" t="s">
        <v>70</v>
      </c>
      <c r="B5" s="13"/>
      <c r="C5" s="14"/>
      <c r="D5" s="14"/>
      <c r="E5" s="14"/>
      <c r="F5" s="14"/>
      <c r="G5" s="14"/>
      <c r="H5" s="14"/>
    </row>
    <row r="6" spans="1:8" ht="13.5" thickBot="1">
      <c r="A6" s="5" t="s">
        <v>8</v>
      </c>
      <c r="B6" s="5"/>
      <c r="C6" s="5"/>
      <c r="D6" s="5"/>
      <c r="E6" s="5"/>
      <c r="F6" s="5"/>
      <c r="G6" s="5"/>
      <c r="H6" s="5"/>
    </row>
    <row r="7" spans="1:8" ht="19.5" customHeight="1" thickTop="1">
      <c r="A7" s="15" t="s">
        <v>9</v>
      </c>
      <c r="B7" s="16" t="s">
        <v>10</v>
      </c>
      <c r="C7" s="16"/>
      <c r="D7" s="16" t="s">
        <v>71</v>
      </c>
      <c r="E7" s="16"/>
      <c r="F7" s="16" t="s">
        <v>11</v>
      </c>
      <c r="G7" s="16"/>
      <c r="H7" s="17"/>
    </row>
    <row r="8" spans="1:8" ht="19.5" customHeight="1">
      <c r="A8" s="18" t="s">
        <v>12</v>
      </c>
      <c r="B8" s="19" t="s">
        <v>13</v>
      </c>
      <c r="C8" s="19" t="s">
        <v>14</v>
      </c>
      <c r="D8" s="19" t="s">
        <v>15</v>
      </c>
      <c r="E8" s="19" t="s">
        <v>16</v>
      </c>
      <c r="F8" s="19" t="s">
        <v>15</v>
      </c>
      <c r="G8" s="19" t="s">
        <v>17</v>
      </c>
      <c r="H8" s="20" t="s">
        <v>18</v>
      </c>
    </row>
    <row r="9" spans="1:10" ht="19.5" customHeight="1">
      <c r="A9" s="21" t="s">
        <v>19</v>
      </c>
      <c r="B9" s="22">
        <f aca="true" t="shared" si="0" ref="B9:G9">SUM(B10+B18+B19+B20+B21+B22+B23+B24+B25)</f>
        <v>195676970</v>
      </c>
      <c r="C9" s="22">
        <f t="shared" si="0"/>
        <v>195676970</v>
      </c>
      <c r="D9" s="22">
        <f t="shared" si="0"/>
        <v>32012342.509999998</v>
      </c>
      <c r="E9" s="22">
        <f t="shared" si="0"/>
        <v>34821499.86</v>
      </c>
      <c r="F9" s="22">
        <f t="shared" si="0"/>
        <v>165951113.8</v>
      </c>
      <c r="G9" s="22">
        <f t="shared" si="0"/>
        <v>177033743.99</v>
      </c>
      <c r="H9" s="23">
        <f>SUM(H10+H18+H19+H20+H21+H22+H23+H24+H25)</f>
        <v>18643226.010000005</v>
      </c>
      <c r="J9" s="3"/>
    </row>
    <row r="10" spans="1:10" ht="19.5" customHeight="1">
      <c r="A10" s="24" t="s">
        <v>20</v>
      </c>
      <c r="B10" s="25">
        <f aca="true" t="shared" si="1" ref="B10:G10">SUM(B11+B16+B17)</f>
        <v>70926500</v>
      </c>
      <c r="C10" s="25">
        <f t="shared" si="1"/>
        <v>70926500</v>
      </c>
      <c r="D10" s="25">
        <f t="shared" si="1"/>
        <v>11082539.9</v>
      </c>
      <c r="E10" s="25">
        <f t="shared" si="1"/>
        <v>11661692.209999999</v>
      </c>
      <c r="F10" s="25">
        <f t="shared" si="1"/>
        <v>61026236.4</v>
      </c>
      <c r="G10" s="25">
        <f t="shared" si="1"/>
        <v>62693406.45</v>
      </c>
      <c r="H10" s="26">
        <f>C10-G10</f>
        <v>8233093.549999997</v>
      </c>
      <c r="J10" s="3"/>
    </row>
    <row r="11" spans="1:10" ht="19.5" customHeight="1">
      <c r="A11" s="24" t="s">
        <v>21</v>
      </c>
      <c r="B11" s="25">
        <f aca="true" t="shared" si="2" ref="B11:G11">SUM(B12:B15)</f>
        <v>54720000</v>
      </c>
      <c r="C11" s="25">
        <f t="shared" si="2"/>
        <v>54720000</v>
      </c>
      <c r="D11" s="25">
        <f t="shared" si="2"/>
        <v>8121960</v>
      </c>
      <c r="E11" s="25">
        <f t="shared" si="2"/>
        <v>9077282.52</v>
      </c>
      <c r="F11" s="25">
        <f t="shared" si="2"/>
        <v>47741595</v>
      </c>
      <c r="G11" s="25">
        <f t="shared" si="2"/>
        <v>50957940.89</v>
      </c>
      <c r="H11" s="26">
        <f aca="true" t="shared" si="3" ref="H11:H25">C11-G11</f>
        <v>3762059.1099999994</v>
      </c>
      <c r="J11" s="3"/>
    </row>
    <row r="12" spans="1:10" ht="19.5" customHeight="1">
      <c r="A12" s="24" t="s">
        <v>1</v>
      </c>
      <c r="B12" s="25">
        <v>30720000</v>
      </c>
      <c r="C12" s="25">
        <v>30720000</v>
      </c>
      <c r="D12" s="25">
        <v>3712710</v>
      </c>
      <c r="E12" s="25">
        <v>3615970.16</v>
      </c>
      <c r="F12" s="25">
        <v>27719500</v>
      </c>
      <c r="G12" s="25">
        <v>27949706.08</v>
      </c>
      <c r="H12" s="26">
        <f t="shared" si="3"/>
        <v>2770293.920000002</v>
      </c>
      <c r="J12" s="3"/>
    </row>
    <row r="13" spans="1:10" ht="19.5" customHeight="1">
      <c r="A13" s="24" t="s">
        <v>2</v>
      </c>
      <c r="B13" s="25">
        <v>15050000</v>
      </c>
      <c r="C13" s="25">
        <v>15050000</v>
      </c>
      <c r="D13" s="25">
        <v>2990285</v>
      </c>
      <c r="E13" s="25">
        <v>3831691.91</v>
      </c>
      <c r="F13" s="25">
        <v>12870215</v>
      </c>
      <c r="G13" s="25">
        <v>15280032.6</v>
      </c>
      <c r="H13" s="26">
        <f t="shared" si="3"/>
        <v>-230032.59999999963</v>
      </c>
      <c r="J13" s="3"/>
    </row>
    <row r="14" spans="1:10" ht="19.5" customHeight="1">
      <c r="A14" s="24" t="s">
        <v>3</v>
      </c>
      <c r="B14" s="25">
        <v>4750000</v>
      </c>
      <c r="C14" s="25">
        <v>4750000</v>
      </c>
      <c r="D14" s="25">
        <v>727225</v>
      </c>
      <c r="E14" s="25">
        <v>940884.5</v>
      </c>
      <c r="F14" s="25">
        <v>3893100</v>
      </c>
      <c r="G14" s="25">
        <v>4365688.37</v>
      </c>
      <c r="H14" s="26">
        <f t="shared" si="3"/>
        <v>384311.6299999999</v>
      </c>
      <c r="J14" s="3"/>
    </row>
    <row r="15" spans="1:10" ht="19.5" customHeight="1">
      <c r="A15" s="24" t="s">
        <v>4</v>
      </c>
      <c r="B15" s="25">
        <v>4200000</v>
      </c>
      <c r="C15" s="25">
        <v>4200000</v>
      </c>
      <c r="D15" s="25">
        <v>691740</v>
      </c>
      <c r="E15" s="25">
        <v>688735.95</v>
      </c>
      <c r="F15" s="25">
        <v>3258780</v>
      </c>
      <c r="G15" s="25">
        <v>3362513.84</v>
      </c>
      <c r="H15" s="26">
        <f t="shared" si="3"/>
        <v>837486.1600000001</v>
      </c>
      <c r="J15" s="3"/>
    </row>
    <row r="16" spans="1:10" ht="19.5" customHeight="1">
      <c r="A16" s="24" t="s">
        <v>22</v>
      </c>
      <c r="B16" s="25">
        <v>13306500</v>
      </c>
      <c r="C16" s="25">
        <v>13306500</v>
      </c>
      <c r="D16" s="25">
        <v>2396239.9</v>
      </c>
      <c r="E16" s="25">
        <v>2554856.54</v>
      </c>
      <c r="F16" s="25">
        <v>10872131.4</v>
      </c>
      <c r="G16" s="25">
        <v>11663688.25</v>
      </c>
      <c r="H16" s="26">
        <f t="shared" si="3"/>
        <v>1642811.75</v>
      </c>
      <c r="J16" s="3"/>
    </row>
    <row r="17" spans="1:10" ht="19.5" customHeight="1">
      <c r="A17" s="24" t="s">
        <v>23</v>
      </c>
      <c r="B17" s="25">
        <v>2900000</v>
      </c>
      <c r="C17" s="25">
        <v>2900000</v>
      </c>
      <c r="D17" s="25">
        <v>564340</v>
      </c>
      <c r="E17" s="25">
        <v>29553.15</v>
      </c>
      <c r="F17" s="25">
        <v>2412510</v>
      </c>
      <c r="G17" s="25">
        <v>71777.31</v>
      </c>
      <c r="H17" s="26">
        <f t="shared" si="3"/>
        <v>2828222.69</v>
      </c>
      <c r="J17" s="3"/>
    </row>
    <row r="18" spans="1:10" ht="19.5" customHeight="1">
      <c r="A18" s="24" t="s">
        <v>24</v>
      </c>
      <c r="B18" s="25">
        <v>2983140</v>
      </c>
      <c r="C18" s="25">
        <v>2983140</v>
      </c>
      <c r="D18" s="25">
        <v>831017.17</v>
      </c>
      <c r="E18" s="25">
        <v>510713.77</v>
      </c>
      <c r="F18" s="25">
        <v>2195221.63</v>
      </c>
      <c r="G18" s="25">
        <v>2536956.38</v>
      </c>
      <c r="H18" s="26">
        <f t="shared" si="3"/>
        <v>446183.6200000001</v>
      </c>
      <c r="J18" s="3"/>
    </row>
    <row r="19" spans="1:10" ht="19.5" customHeight="1">
      <c r="A19" s="24" t="s">
        <v>25</v>
      </c>
      <c r="B19" s="25">
        <v>3221000</v>
      </c>
      <c r="C19" s="25">
        <v>3221000</v>
      </c>
      <c r="D19" s="25">
        <v>500320.5</v>
      </c>
      <c r="E19" s="25">
        <v>560346.39</v>
      </c>
      <c r="F19" s="25">
        <v>2645262.5</v>
      </c>
      <c r="G19" s="25">
        <v>3151309.6</v>
      </c>
      <c r="H19" s="26">
        <f t="shared" si="3"/>
        <v>69690.3999999999</v>
      </c>
      <c r="J19" s="3"/>
    </row>
    <row r="20" spans="1:10" ht="19.5" customHeight="1">
      <c r="A20" s="24" t="s">
        <v>26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f t="shared" si="3"/>
        <v>0</v>
      </c>
      <c r="J20" s="3"/>
    </row>
    <row r="21" spans="1:10" ht="19.5" customHeight="1">
      <c r="A21" s="24" t="s">
        <v>27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6">
        <f t="shared" si="3"/>
        <v>0</v>
      </c>
      <c r="J21" s="3"/>
    </row>
    <row r="22" spans="1:10" ht="19.5" customHeight="1">
      <c r="A22" s="24" t="s">
        <v>28</v>
      </c>
      <c r="B22" s="25">
        <v>12873500</v>
      </c>
      <c r="C22" s="25">
        <v>12873500</v>
      </c>
      <c r="D22" s="25">
        <v>2205000</v>
      </c>
      <c r="E22" s="25">
        <v>2081813.91</v>
      </c>
      <c r="F22" s="25">
        <v>10668500</v>
      </c>
      <c r="G22" s="25">
        <v>9766640.53</v>
      </c>
      <c r="H22" s="26">
        <f t="shared" si="3"/>
        <v>3106859.4700000007</v>
      </c>
      <c r="J22" s="3"/>
    </row>
    <row r="23" spans="1:10" ht="19.5" customHeight="1">
      <c r="A23" s="24" t="s">
        <v>29</v>
      </c>
      <c r="B23" s="25">
        <v>105038205</v>
      </c>
      <c r="C23" s="25">
        <v>105038205</v>
      </c>
      <c r="D23" s="25">
        <v>17637267.9</v>
      </c>
      <c r="E23" s="25">
        <v>19887822.62</v>
      </c>
      <c r="F23" s="25">
        <v>88676905.33</v>
      </c>
      <c r="G23" s="25">
        <v>102071448.46</v>
      </c>
      <c r="H23" s="26">
        <f t="shared" si="3"/>
        <v>2966756.5400000066</v>
      </c>
      <c r="J23" s="3"/>
    </row>
    <row r="24" spans="1:10" ht="19.5" customHeight="1">
      <c r="A24" s="24" t="s">
        <v>69</v>
      </c>
      <c r="B24" s="25">
        <v>-14170000</v>
      </c>
      <c r="C24" s="25">
        <v>-14170000</v>
      </c>
      <c r="D24" s="25">
        <v>-2425675.32</v>
      </c>
      <c r="E24" s="25">
        <v>-2411751.28</v>
      </c>
      <c r="F24" s="25">
        <v>-11340079.6</v>
      </c>
      <c r="G24" s="25">
        <v>-13195513.68</v>
      </c>
      <c r="H24" s="26">
        <f t="shared" si="3"/>
        <v>-974486.3200000003</v>
      </c>
      <c r="J24" s="3"/>
    </row>
    <row r="25" spans="1:10" ht="19.5" customHeight="1">
      <c r="A25" s="24" t="s">
        <v>30</v>
      </c>
      <c r="B25" s="25">
        <v>14804625</v>
      </c>
      <c r="C25" s="25">
        <v>14804625</v>
      </c>
      <c r="D25" s="25">
        <v>2181872.36</v>
      </c>
      <c r="E25" s="25">
        <v>2530862.24</v>
      </c>
      <c r="F25" s="25">
        <v>12079067.54</v>
      </c>
      <c r="G25" s="25">
        <v>10009496.25</v>
      </c>
      <c r="H25" s="26">
        <f t="shared" si="3"/>
        <v>4795128.75</v>
      </c>
      <c r="J25" s="3"/>
    </row>
    <row r="26" spans="1:8" ht="19.5" customHeight="1">
      <c r="A26" s="21" t="s">
        <v>31</v>
      </c>
      <c r="B26" s="22">
        <f aca="true" t="shared" si="4" ref="B26:H26">SUM(B27+B30+B31+B32+B33)</f>
        <v>27923030</v>
      </c>
      <c r="C26" s="22">
        <f t="shared" si="4"/>
        <v>27923030</v>
      </c>
      <c r="D26" s="22">
        <f t="shared" si="4"/>
        <v>7978008.59</v>
      </c>
      <c r="E26" s="22">
        <f t="shared" si="4"/>
        <v>1063612.75</v>
      </c>
      <c r="F26" s="22">
        <f t="shared" si="4"/>
        <v>19945021.35</v>
      </c>
      <c r="G26" s="22">
        <f t="shared" si="4"/>
        <v>6637188.2</v>
      </c>
      <c r="H26" s="23">
        <f t="shared" si="4"/>
        <v>21285841.799999997</v>
      </c>
    </row>
    <row r="27" spans="1:8" ht="19.5" customHeight="1">
      <c r="A27" s="24" t="s">
        <v>32</v>
      </c>
      <c r="B27" s="27">
        <f aca="true" t="shared" si="5" ref="B27:H27">SUM(B28:B29)</f>
        <v>12969030</v>
      </c>
      <c r="C27" s="27">
        <f t="shared" si="5"/>
        <v>12969030</v>
      </c>
      <c r="D27" s="27">
        <f t="shared" si="5"/>
        <v>3705437.15</v>
      </c>
      <c r="E27" s="27">
        <f t="shared" si="5"/>
        <v>0</v>
      </c>
      <c r="F27" s="27">
        <f t="shared" si="5"/>
        <v>9263592.85</v>
      </c>
      <c r="G27" s="27">
        <f t="shared" si="5"/>
        <v>1593936.37</v>
      </c>
      <c r="H27" s="28">
        <f t="shared" si="5"/>
        <v>11375093.629999999</v>
      </c>
    </row>
    <row r="28" spans="1:8" ht="19.5" customHeight="1">
      <c r="A28" s="24" t="s">
        <v>33</v>
      </c>
      <c r="B28" s="25"/>
      <c r="C28" s="25"/>
      <c r="D28" s="25"/>
      <c r="E28" s="25"/>
      <c r="F28" s="25"/>
      <c r="G28" s="25"/>
      <c r="H28" s="26">
        <f aca="true" t="shared" si="6" ref="H28:H33">C28-G28</f>
        <v>0</v>
      </c>
    </row>
    <row r="29" spans="1:8" ht="19.5" customHeight="1">
      <c r="A29" s="24" t="s">
        <v>34</v>
      </c>
      <c r="B29" s="25">
        <v>12969030</v>
      </c>
      <c r="C29" s="25">
        <v>12969030</v>
      </c>
      <c r="D29" s="25">
        <v>3705437.15</v>
      </c>
      <c r="E29" s="25">
        <v>0</v>
      </c>
      <c r="F29" s="25">
        <v>9263592.85</v>
      </c>
      <c r="G29" s="25">
        <v>1593936.37</v>
      </c>
      <c r="H29" s="26">
        <f t="shared" si="6"/>
        <v>11375093.629999999</v>
      </c>
    </row>
    <row r="30" spans="1:8" ht="19.5" customHeight="1">
      <c r="A30" s="24" t="s">
        <v>35</v>
      </c>
      <c r="B30" s="25">
        <v>100000</v>
      </c>
      <c r="C30" s="25">
        <v>100000</v>
      </c>
      <c r="D30" s="25">
        <v>28571.43</v>
      </c>
      <c r="E30" s="25">
        <v>20100</v>
      </c>
      <c r="F30" s="25">
        <v>71428.56</v>
      </c>
      <c r="G30" s="25">
        <v>213309.42</v>
      </c>
      <c r="H30" s="26">
        <f t="shared" si="6"/>
        <v>-113309.42000000001</v>
      </c>
    </row>
    <row r="31" spans="1:8" ht="19.5" customHeight="1">
      <c r="A31" s="24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6">
        <f t="shared" si="6"/>
        <v>0</v>
      </c>
    </row>
    <row r="32" spans="1:8" ht="19.5" customHeight="1">
      <c r="A32" s="24" t="s">
        <v>37</v>
      </c>
      <c r="B32" s="25">
        <v>14854000</v>
      </c>
      <c r="C32" s="25">
        <v>14854000</v>
      </c>
      <c r="D32" s="25">
        <v>4244000.01</v>
      </c>
      <c r="E32" s="25">
        <v>1043512.75</v>
      </c>
      <c r="F32" s="25">
        <v>10609999.94</v>
      </c>
      <c r="G32" s="25">
        <v>4829942.41</v>
      </c>
      <c r="H32" s="26">
        <f t="shared" si="6"/>
        <v>10024057.59</v>
      </c>
    </row>
    <row r="33" spans="1:8" ht="19.5" customHeight="1">
      <c r="A33" s="24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f t="shared" si="6"/>
        <v>0</v>
      </c>
    </row>
    <row r="34" spans="1:8" ht="19.5" customHeight="1">
      <c r="A34" s="21" t="s">
        <v>39</v>
      </c>
      <c r="B34" s="22">
        <f aca="true" t="shared" si="7" ref="B34:H34">SUM(B9+B26)</f>
        <v>223600000</v>
      </c>
      <c r="C34" s="22">
        <f t="shared" si="7"/>
        <v>223600000</v>
      </c>
      <c r="D34" s="22">
        <f t="shared" si="7"/>
        <v>39990351.099999994</v>
      </c>
      <c r="E34" s="22">
        <f t="shared" si="7"/>
        <v>35885112.61</v>
      </c>
      <c r="F34" s="22">
        <f t="shared" si="7"/>
        <v>185896135.15</v>
      </c>
      <c r="G34" s="22">
        <f t="shared" si="7"/>
        <v>183670932.19</v>
      </c>
      <c r="H34" s="23">
        <f t="shared" si="7"/>
        <v>39929067.81</v>
      </c>
    </row>
    <row r="35" spans="1:8" ht="19.5" customHeight="1">
      <c r="A35" s="18" t="s">
        <v>40</v>
      </c>
      <c r="B35" s="29" t="s">
        <v>41</v>
      </c>
      <c r="C35" s="29"/>
      <c r="D35" s="29" t="s">
        <v>71</v>
      </c>
      <c r="E35" s="29"/>
      <c r="F35" s="29" t="s">
        <v>11</v>
      </c>
      <c r="G35" s="29"/>
      <c r="H35" s="30"/>
    </row>
    <row r="36" spans="1:8" ht="19.5" customHeight="1">
      <c r="A36" s="18" t="s">
        <v>42</v>
      </c>
      <c r="B36" s="19" t="s">
        <v>13</v>
      </c>
      <c r="C36" s="19" t="s">
        <v>14</v>
      </c>
      <c r="D36" s="19" t="s">
        <v>43</v>
      </c>
      <c r="E36" s="19" t="s">
        <v>44</v>
      </c>
      <c r="F36" s="19" t="s">
        <v>43</v>
      </c>
      <c r="G36" s="19" t="s">
        <v>44</v>
      </c>
      <c r="H36" s="20" t="s">
        <v>45</v>
      </c>
    </row>
    <row r="37" spans="1:8" ht="19.5" customHeight="1">
      <c r="A37" s="21" t="s">
        <v>46</v>
      </c>
      <c r="B37" s="22">
        <f aca="true" t="shared" si="8" ref="B37:H37">SUM(B38:B41)</f>
        <v>177283915</v>
      </c>
      <c r="C37" s="22">
        <f t="shared" si="8"/>
        <v>199816825.04000002</v>
      </c>
      <c r="D37" s="22">
        <f t="shared" si="8"/>
        <v>21697952.15</v>
      </c>
      <c r="E37" s="22">
        <f t="shared" si="8"/>
        <v>30104955.43</v>
      </c>
      <c r="F37" s="22">
        <f t="shared" si="8"/>
        <v>166380539.76</v>
      </c>
      <c r="G37" s="22">
        <f t="shared" si="8"/>
        <v>150499553.26999998</v>
      </c>
      <c r="H37" s="23">
        <f t="shared" si="8"/>
        <v>33436285.28</v>
      </c>
    </row>
    <row r="38" spans="1:8" ht="19.5" customHeight="1">
      <c r="A38" s="24" t="s">
        <v>47</v>
      </c>
      <c r="B38" s="25">
        <v>90337700</v>
      </c>
      <c r="C38" s="25">
        <v>99749863.2</v>
      </c>
      <c r="D38" s="25">
        <v>14633077.59</v>
      </c>
      <c r="E38" s="25">
        <v>15251408.8</v>
      </c>
      <c r="F38" s="25">
        <v>78705857.15</v>
      </c>
      <c r="G38" s="25">
        <v>76368768.07</v>
      </c>
      <c r="H38" s="26">
        <v>21044006.05</v>
      </c>
    </row>
    <row r="39" spans="1:8" ht="19.5" customHeight="1">
      <c r="A39" s="24" t="s">
        <v>48</v>
      </c>
      <c r="B39" s="25">
        <v>2914000</v>
      </c>
      <c r="C39" s="25">
        <v>3209000</v>
      </c>
      <c r="D39" s="25">
        <v>94976.96</v>
      </c>
      <c r="E39" s="25">
        <v>128472.13</v>
      </c>
      <c r="F39" s="25">
        <v>959031.58</v>
      </c>
      <c r="G39" s="25">
        <v>912307.24</v>
      </c>
      <c r="H39" s="26">
        <v>2249968.42</v>
      </c>
    </row>
    <row r="40" spans="1:8" ht="19.5" customHeight="1">
      <c r="A40" s="24" t="s">
        <v>49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6">
        <v>0</v>
      </c>
    </row>
    <row r="41" spans="1:8" ht="19.5" customHeight="1">
      <c r="A41" s="24" t="s">
        <v>50</v>
      </c>
      <c r="B41" s="25">
        <v>84032215</v>
      </c>
      <c r="C41" s="25">
        <v>96857961.84</v>
      </c>
      <c r="D41" s="25">
        <v>6969897.6</v>
      </c>
      <c r="E41" s="25">
        <v>14725074.5</v>
      </c>
      <c r="F41" s="25">
        <v>86715651.03</v>
      </c>
      <c r="G41" s="25">
        <v>73218477.96</v>
      </c>
      <c r="H41" s="26">
        <v>10142310.81</v>
      </c>
    </row>
    <row r="42" spans="1:8" ht="19.5" customHeight="1">
      <c r="A42" s="21" t="s">
        <v>51</v>
      </c>
      <c r="B42" s="22">
        <f aca="true" t="shared" si="9" ref="B42:H42">SUM(B43:B45)+B48</f>
        <v>46070085</v>
      </c>
      <c r="C42" s="22">
        <f t="shared" si="9"/>
        <v>62680100.72</v>
      </c>
      <c r="D42" s="22">
        <f t="shared" si="9"/>
        <v>3867894.75</v>
      </c>
      <c r="E42" s="22">
        <f t="shared" si="9"/>
        <v>3268525.41</v>
      </c>
      <c r="F42" s="22">
        <f t="shared" si="9"/>
        <v>26096203.34</v>
      </c>
      <c r="G42" s="22">
        <f t="shared" si="9"/>
        <v>16115036.33</v>
      </c>
      <c r="H42" s="23">
        <f t="shared" si="9"/>
        <v>36583897.38</v>
      </c>
    </row>
    <row r="43" spans="1:8" ht="19.5" customHeight="1">
      <c r="A43" s="24" t="s">
        <v>52</v>
      </c>
      <c r="B43" s="25">
        <v>44199085</v>
      </c>
      <c r="C43" s="25">
        <v>59419100.72</v>
      </c>
      <c r="D43" s="25">
        <v>3597661.27</v>
      </c>
      <c r="E43" s="25">
        <v>2984108.21</v>
      </c>
      <c r="F43" s="25">
        <v>23467493.47</v>
      </c>
      <c r="G43" s="25">
        <v>13501355.33</v>
      </c>
      <c r="H43" s="26">
        <v>35951607.25</v>
      </c>
    </row>
    <row r="44" spans="1:8" ht="19.5" customHeight="1">
      <c r="A44" s="24" t="s">
        <v>53</v>
      </c>
      <c r="B44" s="25">
        <v>100000</v>
      </c>
      <c r="C44" s="25">
        <v>1185000</v>
      </c>
      <c r="D44" s="25">
        <v>0</v>
      </c>
      <c r="E44" s="25">
        <v>0</v>
      </c>
      <c r="F44" s="25">
        <v>1184000</v>
      </c>
      <c r="G44" s="25">
        <v>1184000</v>
      </c>
      <c r="H44" s="26">
        <v>1000</v>
      </c>
    </row>
    <row r="45" spans="1:8" ht="19.5" customHeight="1">
      <c r="A45" s="24" t="s">
        <v>60</v>
      </c>
      <c r="B45" s="25">
        <v>1771000</v>
      </c>
      <c r="C45" s="25">
        <v>2076000</v>
      </c>
      <c r="D45" s="25">
        <v>270233.48</v>
      </c>
      <c r="E45" s="25">
        <v>284417.2</v>
      </c>
      <c r="F45" s="25">
        <v>1444709.87</v>
      </c>
      <c r="G45" s="25">
        <v>1429681</v>
      </c>
      <c r="H45" s="26">
        <v>631290.13</v>
      </c>
    </row>
    <row r="46" spans="1:8" ht="19.5" customHeight="1">
      <c r="A46" s="24" t="s">
        <v>61</v>
      </c>
      <c r="B46" s="25">
        <v>1381000</v>
      </c>
      <c r="C46" s="25">
        <v>1686000</v>
      </c>
      <c r="D46" s="25">
        <v>246668</v>
      </c>
      <c r="E46" s="25">
        <v>260851.72</v>
      </c>
      <c r="F46" s="25">
        <v>1338870.41</v>
      </c>
      <c r="G46" s="25">
        <v>1323841.54</v>
      </c>
      <c r="H46" s="26">
        <v>347129.59</v>
      </c>
    </row>
    <row r="47" spans="1:8" ht="19.5" customHeight="1">
      <c r="A47" s="24" t="s">
        <v>62</v>
      </c>
      <c r="B47" s="25">
        <v>390000</v>
      </c>
      <c r="C47" s="25">
        <v>390000</v>
      </c>
      <c r="D47" s="25">
        <v>23565.48</v>
      </c>
      <c r="E47" s="25">
        <v>23565.48</v>
      </c>
      <c r="F47" s="25">
        <v>105839.46</v>
      </c>
      <c r="G47" s="25">
        <v>105836.46</v>
      </c>
      <c r="H47" s="26">
        <v>284160.54</v>
      </c>
    </row>
    <row r="48" spans="1:8" ht="19.5" customHeight="1">
      <c r="A48" s="24" t="s">
        <v>54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6">
        <v>0</v>
      </c>
    </row>
    <row r="49" spans="1:8" ht="19.5" customHeight="1">
      <c r="A49" s="24" t="s">
        <v>55</v>
      </c>
      <c r="B49" s="25">
        <v>1957000</v>
      </c>
      <c r="C49" s="25">
        <v>1099046.14</v>
      </c>
      <c r="D49" s="31"/>
      <c r="E49" s="31"/>
      <c r="F49" s="31"/>
      <c r="G49" s="31"/>
      <c r="H49" s="32"/>
    </row>
    <row r="50" spans="1:8" ht="19.5" customHeight="1">
      <c r="A50" s="21" t="s">
        <v>56</v>
      </c>
      <c r="B50" s="22">
        <f aca="true" t="shared" si="10" ref="B50:H50">SUM(B37+B42)</f>
        <v>223354000</v>
      </c>
      <c r="C50" s="22">
        <f t="shared" si="10"/>
        <v>262496925.76000002</v>
      </c>
      <c r="D50" s="22">
        <f t="shared" si="10"/>
        <v>25565846.9</v>
      </c>
      <c r="E50" s="22">
        <f t="shared" si="10"/>
        <v>33373480.84</v>
      </c>
      <c r="F50" s="22">
        <f t="shared" si="10"/>
        <v>192476743.1</v>
      </c>
      <c r="G50" s="22">
        <f t="shared" si="10"/>
        <v>166614589.6</v>
      </c>
      <c r="H50" s="23">
        <f t="shared" si="10"/>
        <v>70020182.66</v>
      </c>
    </row>
    <row r="51" spans="1:8" ht="19.5" customHeight="1" thickBot="1">
      <c r="A51" s="33" t="s">
        <v>57</v>
      </c>
      <c r="B51" s="34">
        <f aca="true" t="shared" si="11" ref="B51:G51">SUM(B9+B26-B37-B42)</f>
        <v>246000</v>
      </c>
      <c r="C51" s="35">
        <f t="shared" si="11"/>
        <v>-38896925.76000002</v>
      </c>
      <c r="D51" s="35">
        <f>E34-D50</f>
        <v>10319265.71</v>
      </c>
      <c r="E51" s="34">
        <f t="shared" si="11"/>
        <v>2511631.7699999996</v>
      </c>
      <c r="F51" s="35">
        <f>G34-F50</f>
        <v>-8805810.909999996</v>
      </c>
      <c r="G51" s="34">
        <f t="shared" si="11"/>
        <v>17056342.59000002</v>
      </c>
      <c r="H51" s="36"/>
    </row>
    <row r="52" ht="13.5" thickTop="1"/>
    <row r="53" spans="1:8" ht="12.75">
      <c r="A53" s="2" t="s">
        <v>67</v>
      </c>
      <c r="B53" s="6" t="s">
        <v>63</v>
      </c>
      <c r="C53" s="6"/>
      <c r="D53" s="6" t="s">
        <v>64</v>
      </c>
      <c r="E53" s="6"/>
      <c r="F53" s="6"/>
      <c r="G53" s="6" t="s">
        <v>65</v>
      </c>
      <c r="H53" s="6"/>
    </row>
    <row r="54" spans="1:8" ht="12.75">
      <c r="A54" s="2" t="s">
        <v>58</v>
      </c>
      <c r="B54" s="6" t="s">
        <v>0</v>
      </c>
      <c r="C54" s="6"/>
      <c r="D54" s="6" t="s">
        <v>72</v>
      </c>
      <c r="E54" s="6"/>
      <c r="F54" s="6"/>
      <c r="G54" s="6" t="s">
        <v>59</v>
      </c>
      <c r="H54" s="6"/>
    </row>
    <row r="55" spans="4:6" ht="12.75">
      <c r="D55" s="6" t="s">
        <v>68</v>
      </c>
      <c r="E55" s="6"/>
      <c r="F55" s="6"/>
    </row>
    <row r="57" ht="12.75">
      <c r="D57" s="4"/>
    </row>
    <row r="58" ht="12.75">
      <c r="D58" s="3"/>
    </row>
    <row r="59" ht="12.75">
      <c r="D59" s="3"/>
    </row>
  </sheetData>
  <sheetProtection/>
  <mergeCells count="17">
    <mergeCell ref="G53:H53"/>
    <mergeCell ref="G54:H54"/>
    <mergeCell ref="D55:F55"/>
    <mergeCell ref="B53:C53"/>
    <mergeCell ref="B54:C54"/>
    <mergeCell ref="D53:F53"/>
    <mergeCell ref="D54:F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2013-12-03T11:42:08Z</dcterms:modified>
  <cp:category/>
  <cp:version/>
  <cp:contentType/>
  <cp:contentStatus/>
</cp:coreProperties>
</file>