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9" sheetId="1" r:id="rId1"/>
  </sheets>
  <definedNames>
    <definedName name="_xlnm.Print_Area" localSheetId="0">'4º Bim. 2009'!$A$1:$H$56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<sst xmlns="http://schemas.openxmlformats.org/spreadsheetml/2006/main" count="80" uniqueCount="73">
  <si>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</si>
  <si>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</si>
  <si>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</si>
  <si>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</si>
  <si>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</si>
  <si>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</si>
  <si>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</si>
  <si>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</si>
  <si>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</si>
  <si>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</si>
  <si>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</si>
  <si>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</si>
  <si>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</si>
  <si>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</si>
  <si>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</si>
  <si>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</si>
  <si>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</si>
  <si>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</si>
  <si>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</si>
  <si>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</si>
  <si>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</si>
  <si>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</si>
  <si>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</si>
  <si>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</si>
  <si>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</si>
  <si>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</si>
  <si>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</si>
  <si>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</si>
  <si>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</si>
  <si>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</si>
  <si>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</si>
  <si>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</si>
  <si>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</si>
  <si>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</si>
  <si>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</si>
  <si>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</si>
  <si>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</si>
  <si>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</si>
  <si>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</si>
  <si>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</si>
  <si>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</si>
  <si>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</si>
  <si>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</si>
  <si>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</si>
  <si>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</si>
  <si>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</si>
  <si>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</si>
  <si>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</si>
  <si>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</si>
  <si>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</si>
  <si>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</si>
  <si>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</si>
  <si>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</si>
  <si>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</si>
  <si>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</si>
  <si>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</si>
  <si>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</si>
  <si>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</si>
  <si>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</si>
  <si>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Resp. pelo Controle Interno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</si>
  <si>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</si>
  <si>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</si>
  <si>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</si>
  <si>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</si>
  <si>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</si>
  <si>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</si>
  <si>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</si>
  <si>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</si>
  <si>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</si>
  <si>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(-) Contas Redutoras (ICMS,FPM,IPI Exp)</t>
  </si>
  <si>
    <t>4º BIMESTRE DE 2009</t>
  </si>
  <si>
    <t>4º BIMESTRE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</si>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</sst>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7" t="s">
        <v>5</v>
      </c>
      <c r="B1" s="7"/>
      <c r="C1" s="7"/>
      <c r="D1" s="7"/>
      <c r="E1" s="7"/>
      <c r="F1" s="7"/>
      <c r="G1" s="7"/>
      <c r="H1" s="7"/>
    </row>
    <row r="2" spans="1:8" ht="15.75">
      <c r="A2" s="8" t="s">
        <v>6</v>
      </c>
      <c r="B2" s="8"/>
      <c r="C2" s="8"/>
      <c r="D2" s="8"/>
      <c r="E2" s="8"/>
      <c r="F2" s="8"/>
      <c r="G2" s="8"/>
      <c r="H2" s="8"/>
    </row>
    <row r="3" spans="1:8" ht="18">
      <c r="A3" s="9" t="s">
        <v>7</v>
      </c>
      <c r="B3" s="9"/>
      <c r="C3" s="9"/>
      <c r="D3" s="9"/>
      <c r="E3" s="9"/>
      <c r="F3" s="9"/>
      <c r="G3" s="9"/>
      <c r="H3" s="9"/>
    </row>
    <row r="4" spans="1:8" ht="15.75">
      <c r="A4" s="10" t="s">
        <v>66</v>
      </c>
      <c r="B4" s="11"/>
      <c r="C4" s="12"/>
      <c r="D4" s="12"/>
      <c r="E4" s="12"/>
      <c r="F4" s="12"/>
      <c r="G4" s="12"/>
      <c r="H4" s="12"/>
    </row>
    <row r="5" spans="1:8" ht="18">
      <c r="A5" s="10" t="s">
        <v>70</v>
      </c>
      <c r="B5" s="13"/>
      <c r="C5" s="14"/>
      <c r="D5" s="14"/>
      <c r="E5" s="14"/>
      <c r="F5" s="14"/>
      <c r="G5" s="14"/>
      <c r="H5" s="14"/>
    </row>
    <row r="6" spans="1:8" ht="13.5" thickBot="1">
      <c r="A6" s="6" t="s">
        <v>8</v>
      </c>
      <c r="B6" s="6"/>
      <c r="C6" s="6"/>
      <c r="D6" s="6"/>
      <c r="E6" s="6"/>
      <c r="F6" s="6"/>
      <c r="G6" s="6"/>
      <c r="H6" s="6"/>
    </row>
    <row r="7" spans="1:8" ht="19.5" customHeight="1" thickTop="1">
      <c r="A7" s="15" t="s">
        <v>9</v>
      </c>
      <c r="B7" s="16" t="s">
        <v>10</v>
      </c>
      <c r="C7" s="16"/>
      <c r="D7" s="16" t="s">
        <v>71</v>
      </c>
      <c r="E7" s="16"/>
      <c r="F7" s="16" t="s">
        <v>11</v>
      </c>
      <c r="G7" s="16"/>
      <c r="H7" s="17"/>
    </row>
    <row r="8" spans="1:8" ht="19.5" customHeight="1">
      <c r="A8" s="18" t="s">
        <v>12</v>
      </c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15</v>
      </c>
      <c r="G8" s="19" t="s">
        <v>17</v>
      </c>
      <c r="H8" s="20" t="s">
        <v>18</v>
      </c>
    </row>
    <row r="9" spans="1:10" ht="19.5" customHeight="1">
      <c r="A9" s="21" t="s">
        <v>19</v>
      </c>
      <c r="B9" s="22">
        <f aca="true" t="shared" si="0" ref="B9:H9">SUM(B10+B18+B19+B20+B21+B22+B23+B24+B25)</f>
        <v>195676970</v>
      </c>
      <c r="C9" s="22">
        <f t="shared" si="0"/>
        <v>195676970</v>
      </c>
      <c r="D9" s="22">
        <f t="shared" si="0"/>
        <v>30299698.509999998</v>
      </c>
      <c r="E9" s="22">
        <f t="shared" si="0"/>
        <v>31267343.060000002</v>
      </c>
      <c r="F9" s="22">
        <f t="shared" si="0"/>
        <v>133938771.29000002</v>
      </c>
      <c r="G9" s="22">
        <f t="shared" si="0"/>
        <v>142212244.12999997</v>
      </c>
      <c r="H9" s="23">
        <f t="shared" si="0"/>
        <v>60237201.07000001</v>
      </c>
      <c r="J9" s="3"/>
    </row>
    <row r="10" spans="1:10" ht="19.5" customHeight="1">
      <c r="A10" s="24" t="s">
        <v>20</v>
      </c>
      <c r="B10" s="25">
        <f aca="true" t="shared" si="1" ref="B10:G10">SUM(B11+B16+B17)</f>
        <v>70926500</v>
      </c>
      <c r="C10" s="25">
        <f t="shared" si="1"/>
        <v>70926500</v>
      </c>
      <c r="D10" s="25">
        <f t="shared" si="1"/>
        <v>10750751.9</v>
      </c>
      <c r="E10" s="25">
        <f t="shared" si="1"/>
        <v>11515731.63</v>
      </c>
      <c r="F10" s="25">
        <f t="shared" si="1"/>
        <v>49943696.5</v>
      </c>
      <c r="G10" s="25">
        <f t="shared" si="1"/>
        <v>51031714.239999995</v>
      </c>
      <c r="H10" s="26">
        <f>C10-G10</f>
        <v>19894785.760000005</v>
      </c>
      <c r="J10" s="3"/>
    </row>
    <row r="11" spans="1:10" ht="19.5" customHeight="1">
      <c r="A11" s="24" t="s">
        <v>21</v>
      </c>
      <c r="B11" s="25">
        <f aca="true" t="shared" si="2" ref="B11:G11">SUM(B12:B15)</f>
        <v>54720000</v>
      </c>
      <c r="C11" s="25">
        <f t="shared" si="2"/>
        <v>54720000</v>
      </c>
      <c r="D11" s="25">
        <f t="shared" si="2"/>
        <v>7952495</v>
      </c>
      <c r="E11" s="25">
        <f t="shared" si="2"/>
        <v>8919158.3</v>
      </c>
      <c r="F11" s="25">
        <f t="shared" si="2"/>
        <v>39619635</v>
      </c>
      <c r="G11" s="25">
        <f t="shared" si="2"/>
        <v>41880658.37</v>
      </c>
      <c r="H11" s="26">
        <f>C11-G11</f>
        <v>12839341.630000003</v>
      </c>
      <c r="J11" s="3"/>
    </row>
    <row r="12" spans="1:10" ht="19.5" customHeight="1">
      <c r="A12" s="24" t="s">
        <v>1</v>
      </c>
      <c r="B12" s="25">
        <v>30720000</v>
      </c>
      <c r="C12" s="25">
        <v>30720000</v>
      </c>
      <c r="D12" s="25">
        <v>3525030</v>
      </c>
      <c r="E12" s="25">
        <v>3592573.59</v>
      </c>
      <c r="F12" s="25">
        <v>24006790</v>
      </c>
      <c r="G12" s="25">
        <v>24333735.92</v>
      </c>
      <c r="H12" s="26">
        <f aca="true" t="shared" si="3" ref="H12:H34">C12-G12</f>
        <v>6386264.079999998</v>
      </c>
      <c r="J12" s="3"/>
    </row>
    <row r="13" spans="1:10" ht="19.5" customHeight="1">
      <c r="A13" s="24" t="s">
        <v>2</v>
      </c>
      <c r="B13" s="25">
        <v>15050000</v>
      </c>
      <c r="C13" s="25">
        <v>15050000</v>
      </c>
      <c r="D13" s="25">
        <v>2652635</v>
      </c>
      <c r="E13" s="25">
        <v>3428073.31</v>
      </c>
      <c r="F13" s="25">
        <v>9879930</v>
      </c>
      <c r="G13" s="25">
        <v>11448340.69</v>
      </c>
      <c r="H13" s="26">
        <f t="shared" si="3"/>
        <v>3601659.3100000005</v>
      </c>
      <c r="J13" s="3"/>
    </row>
    <row r="14" spans="1:10" ht="19.5" customHeight="1">
      <c r="A14" s="24" t="s">
        <v>3</v>
      </c>
      <c r="B14" s="25">
        <v>4750000</v>
      </c>
      <c r="C14" s="25">
        <v>4750000</v>
      </c>
      <c r="D14" s="25">
        <v>1080150</v>
      </c>
      <c r="E14" s="25">
        <v>1158183.92</v>
      </c>
      <c r="F14" s="25">
        <v>3165875</v>
      </c>
      <c r="G14" s="25">
        <v>3424803.87</v>
      </c>
      <c r="H14" s="26">
        <f t="shared" si="3"/>
        <v>1325196.13</v>
      </c>
      <c r="J14" s="3"/>
    </row>
    <row r="15" spans="1:10" ht="19.5" customHeight="1">
      <c r="A15" s="24" t="s">
        <v>4</v>
      </c>
      <c r="B15" s="25">
        <v>4200000</v>
      </c>
      <c r="C15" s="25">
        <v>4200000</v>
      </c>
      <c r="D15" s="25">
        <v>694680</v>
      </c>
      <c r="E15" s="25">
        <v>740327.48</v>
      </c>
      <c r="F15" s="25">
        <v>2567040</v>
      </c>
      <c r="G15" s="25">
        <v>2673777.89</v>
      </c>
      <c r="H15" s="26">
        <f t="shared" si="3"/>
        <v>1526222.1099999999</v>
      </c>
      <c r="J15" s="3"/>
    </row>
    <row r="16" spans="1:10" ht="19.5" customHeight="1">
      <c r="A16" s="24" t="s">
        <v>22</v>
      </c>
      <c r="B16" s="25">
        <v>13306500</v>
      </c>
      <c r="C16" s="25">
        <v>13306500</v>
      </c>
      <c r="D16" s="25">
        <v>2304966.9</v>
      </c>
      <c r="E16" s="25">
        <v>2578391.85</v>
      </c>
      <c r="F16" s="25">
        <v>8475891.5</v>
      </c>
      <c r="G16" s="25">
        <v>9108831.71</v>
      </c>
      <c r="H16" s="26">
        <f t="shared" si="3"/>
        <v>4197668.289999999</v>
      </c>
      <c r="J16" s="3"/>
    </row>
    <row r="17" spans="1:10" ht="19.5" customHeight="1">
      <c r="A17" s="24" t="s">
        <v>23</v>
      </c>
      <c r="B17" s="25">
        <v>2900000</v>
      </c>
      <c r="C17" s="25">
        <v>2900000</v>
      </c>
      <c r="D17" s="25">
        <v>493290</v>
      </c>
      <c r="E17" s="25">
        <v>18181.48</v>
      </c>
      <c r="F17" s="25">
        <v>1848170</v>
      </c>
      <c r="G17" s="25">
        <v>42224.16</v>
      </c>
      <c r="H17" s="26">
        <f t="shared" si="3"/>
        <v>2857775.84</v>
      </c>
      <c r="J17" s="3"/>
    </row>
    <row r="18" spans="1:10" ht="19.5" customHeight="1">
      <c r="A18" s="24" t="s">
        <v>24</v>
      </c>
      <c r="B18" s="25">
        <v>2983140</v>
      </c>
      <c r="C18" s="25">
        <v>2983140</v>
      </c>
      <c r="D18" s="25">
        <v>833712</v>
      </c>
      <c r="E18" s="25">
        <v>510971.98</v>
      </c>
      <c r="F18" s="25">
        <v>1364204.46</v>
      </c>
      <c r="G18" s="25">
        <v>2026242.61</v>
      </c>
      <c r="H18" s="26">
        <f t="shared" si="3"/>
        <v>956897.3899999999</v>
      </c>
      <c r="J18" s="3"/>
    </row>
    <row r="19" spans="1:10" ht="19.5" customHeight="1">
      <c r="A19" s="24" t="s">
        <v>25</v>
      </c>
      <c r="B19" s="25">
        <v>3221000</v>
      </c>
      <c r="C19" s="25">
        <v>3221000</v>
      </c>
      <c r="D19" s="25">
        <v>506360</v>
      </c>
      <c r="E19" s="25">
        <v>660354.36</v>
      </c>
      <c r="F19" s="25">
        <v>2144942</v>
      </c>
      <c r="G19" s="25">
        <v>2590963.21</v>
      </c>
      <c r="H19" s="26">
        <f t="shared" si="3"/>
        <v>630036.79</v>
      </c>
      <c r="J19" s="3"/>
    </row>
    <row r="20" spans="1:10" ht="19.5" customHeight="1">
      <c r="A20" s="24" t="s">
        <v>26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f t="shared" si="3"/>
        <v>0</v>
      </c>
      <c r="J20" s="3"/>
    </row>
    <row r="21" spans="1:10" ht="19.5" customHeight="1">
      <c r="A21" s="24" t="s">
        <v>27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6">
        <f t="shared" si="3"/>
        <v>0</v>
      </c>
      <c r="J21" s="3"/>
    </row>
    <row r="22" spans="1:10" ht="19.5" customHeight="1">
      <c r="A22" s="24" t="s">
        <v>28</v>
      </c>
      <c r="B22" s="25">
        <v>12873500</v>
      </c>
      <c r="C22" s="25">
        <v>12873500</v>
      </c>
      <c r="D22" s="25">
        <v>2205000</v>
      </c>
      <c r="E22" s="25">
        <v>2046072.94</v>
      </c>
      <c r="F22" s="25">
        <v>8463500</v>
      </c>
      <c r="G22" s="25">
        <v>7684826.62</v>
      </c>
      <c r="H22" s="26">
        <f t="shared" si="3"/>
        <v>5188673.38</v>
      </c>
      <c r="J22" s="3"/>
    </row>
    <row r="23" spans="1:10" ht="19.5" customHeight="1">
      <c r="A23" s="24" t="s">
        <v>29</v>
      </c>
      <c r="B23" s="25">
        <v>105038205</v>
      </c>
      <c r="C23" s="25">
        <v>105038205</v>
      </c>
      <c r="D23" s="25">
        <v>15555921.67</v>
      </c>
      <c r="E23" s="25">
        <v>16656286.4</v>
      </c>
      <c r="F23" s="25">
        <v>71039637.43</v>
      </c>
      <c r="G23" s="25">
        <v>82183625.84</v>
      </c>
      <c r="H23" s="26">
        <f t="shared" si="3"/>
        <v>22854579.159999996</v>
      </c>
      <c r="J23" s="3"/>
    </row>
    <row r="24" spans="1:10" ht="19.5" customHeight="1">
      <c r="A24" s="24" t="s">
        <v>69</v>
      </c>
      <c r="B24" s="25">
        <v>-14170000</v>
      </c>
      <c r="C24" s="25">
        <v>-14170000</v>
      </c>
      <c r="D24" s="25">
        <v>-1820913.32</v>
      </c>
      <c r="E24" s="25">
        <v>-2123388.75</v>
      </c>
      <c r="F24" s="25">
        <v>-8914404.28</v>
      </c>
      <c r="G24" s="25">
        <v>-10783762.4</v>
      </c>
      <c r="H24" s="26">
        <f>G24-C24</f>
        <v>3386237.5999999996</v>
      </c>
      <c r="J24" s="3"/>
    </row>
    <row r="25" spans="1:10" ht="19.5" customHeight="1">
      <c r="A25" s="24" t="s">
        <v>30</v>
      </c>
      <c r="B25" s="25">
        <v>14804625</v>
      </c>
      <c r="C25" s="25">
        <v>14804625</v>
      </c>
      <c r="D25" s="25">
        <v>2268866.26</v>
      </c>
      <c r="E25" s="25">
        <v>2001314.5</v>
      </c>
      <c r="F25" s="25">
        <v>9897195.18</v>
      </c>
      <c r="G25" s="25">
        <v>7478634.01</v>
      </c>
      <c r="H25" s="26">
        <f t="shared" si="3"/>
        <v>7325990.99</v>
      </c>
      <c r="J25" s="3"/>
    </row>
    <row r="26" spans="1:8" ht="19.5" customHeight="1">
      <c r="A26" s="21" t="s">
        <v>31</v>
      </c>
      <c r="B26" s="22">
        <f aca="true" t="shared" si="4" ref="B26:G26">SUM(B27+B30+B31+B32+B33)</f>
        <v>27923030</v>
      </c>
      <c r="C26" s="22">
        <f t="shared" si="4"/>
        <v>27923030</v>
      </c>
      <c r="D26" s="22">
        <f t="shared" si="4"/>
        <v>7978008.52</v>
      </c>
      <c r="E26" s="22">
        <f t="shared" si="4"/>
        <v>1899938.34</v>
      </c>
      <c r="F26" s="22">
        <f t="shared" si="4"/>
        <v>11967012.76</v>
      </c>
      <c r="G26" s="22">
        <f t="shared" si="4"/>
        <v>5573575.45</v>
      </c>
      <c r="H26" s="23">
        <f t="shared" si="3"/>
        <v>22349454.55</v>
      </c>
    </row>
    <row r="27" spans="1:8" ht="19.5" customHeight="1">
      <c r="A27" s="24" t="s">
        <v>32</v>
      </c>
      <c r="B27" s="27">
        <f aca="true" t="shared" si="5" ref="B27:G27">SUM(B28:B29)</f>
        <v>12969030</v>
      </c>
      <c r="C27" s="27">
        <f t="shared" si="5"/>
        <v>12969030</v>
      </c>
      <c r="D27" s="27">
        <f t="shared" si="5"/>
        <v>3705437.14</v>
      </c>
      <c r="E27" s="27">
        <f t="shared" si="5"/>
        <v>307610</v>
      </c>
      <c r="F27" s="27">
        <f t="shared" si="5"/>
        <v>5558155.7</v>
      </c>
      <c r="G27" s="27">
        <f t="shared" si="5"/>
        <v>1593936.37</v>
      </c>
      <c r="H27" s="26">
        <f t="shared" si="3"/>
        <v>11375093.629999999</v>
      </c>
    </row>
    <row r="28" spans="1:8" ht="19.5" customHeight="1">
      <c r="A28" s="24" t="s">
        <v>33</v>
      </c>
      <c r="B28" s="25"/>
      <c r="C28" s="25"/>
      <c r="D28" s="25"/>
      <c r="E28" s="25"/>
      <c r="F28" s="25"/>
      <c r="G28" s="25"/>
      <c r="H28" s="26">
        <f t="shared" si="3"/>
        <v>0</v>
      </c>
    </row>
    <row r="29" spans="1:8" ht="19.5" customHeight="1">
      <c r="A29" s="24" t="s">
        <v>34</v>
      </c>
      <c r="B29" s="25">
        <v>12969030</v>
      </c>
      <c r="C29" s="25">
        <v>12969030</v>
      </c>
      <c r="D29" s="25">
        <v>3705437.14</v>
      </c>
      <c r="E29" s="25">
        <v>307610</v>
      </c>
      <c r="F29" s="25">
        <v>5558155.7</v>
      </c>
      <c r="G29" s="25">
        <v>1593936.37</v>
      </c>
      <c r="H29" s="26">
        <f t="shared" si="3"/>
        <v>11375093.629999999</v>
      </c>
    </row>
    <row r="30" spans="1:8" ht="19.5" customHeight="1">
      <c r="A30" s="24" t="s">
        <v>35</v>
      </c>
      <c r="B30" s="25">
        <v>100000</v>
      </c>
      <c r="C30" s="25">
        <v>100000</v>
      </c>
      <c r="D30" s="25">
        <v>28571.42</v>
      </c>
      <c r="E30" s="25">
        <v>44856.47</v>
      </c>
      <c r="F30" s="25">
        <v>42857.13</v>
      </c>
      <c r="G30" s="25">
        <v>193209.42</v>
      </c>
      <c r="H30" s="26">
        <f t="shared" si="3"/>
        <v>-93209.42000000001</v>
      </c>
    </row>
    <row r="31" spans="1:8" ht="19.5" customHeight="1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f t="shared" si="3"/>
        <v>0</v>
      </c>
    </row>
    <row r="32" spans="1:8" ht="19.5" customHeight="1">
      <c r="A32" s="24" t="s">
        <v>37</v>
      </c>
      <c r="B32" s="25">
        <v>14854000</v>
      </c>
      <c r="C32" s="25">
        <v>14854000</v>
      </c>
      <c r="D32" s="25">
        <v>4243999.96</v>
      </c>
      <c r="E32" s="25">
        <v>1547471.87</v>
      </c>
      <c r="F32" s="25">
        <v>6365999.93</v>
      </c>
      <c r="G32" s="25">
        <v>3786429.66</v>
      </c>
      <c r="H32" s="26">
        <f t="shared" si="3"/>
        <v>11067570.34</v>
      </c>
    </row>
    <row r="33" spans="1:8" ht="19.5" customHeight="1">
      <c r="A33" s="24" t="s">
        <v>38</v>
      </c>
      <c r="B33" s="25"/>
      <c r="C33" s="25"/>
      <c r="D33" s="25"/>
      <c r="E33" s="25"/>
      <c r="F33" s="25"/>
      <c r="G33" s="25"/>
      <c r="H33" s="26">
        <f t="shared" si="3"/>
        <v>0</v>
      </c>
    </row>
    <row r="34" spans="1:8" ht="19.5" customHeight="1">
      <c r="A34" s="21" t="s">
        <v>39</v>
      </c>
      <c r="B34" s="22">
        <f aca="true" t="shared" si="6" ref="B34:G34">SUM(B9+B26)</f>
        <v>223600000</v>
      </c>
      <c r="C34" s="22">
        <f t="shared" si="6"/>
        <v>223600000</v>
      </c>
      <c r="D34" s="22">
        <f t="shared" si="6"/>
        <v>38277707.03</v>
      </c>
      <c r="E34" s="22">
        <f t="shared" si="6"/>
        <v>33167281.400000002</v>
      </c>
      <c r="F34" s="22">
        <f t="shared" si="6"/>
        <v>145905784.05</v>
      </c>
      <c r="G34" s="22">
        <f t="shared" si="6"/>
        <v>147785819.57999995</v>
      </c>
      <c r="H34" s="23">
        <f t="shared" si="3"/>
        <v>75814180.42000005</v>
      </c>
    </row>
    <row r="35" spans="1:8" ht="19.5" customHeight="1">
      <c r="A35" s="18" t="s">
        <v>40</v>
      </c>
      <c r="B35" s="28" t="s">
        <v>41</v>
      </c>
      <c r="C35" s="28"/>
      <c r="D35" s="28" t="s">
        <v>71</v>
      </c>
      <c r="E35" s="28"/>
      <c r="F35" s="28" t="s">
        <v>11</v>
      </c>
      <c r="G35" s="28"/>
      <c r="H35" s="29"/>
    </row>
    <row r="36" spans="1:8" ht="19.5" customHeight="1">
      <c r="A36" s="18" t="s">
        <v>42</v>
      </c>
      <c r="B36" s="19" t="s">
        <v>13</v>
      </c>
      <c r="C36" s="19" t="s">
        <v>14</v>
      </c>
      <c r="D36" s="19" t="s">
        <v>43</v>
      </c>
      <c r="E36" s="19" t="s">
        <v>44</v>
      </c>
      <c r="F36" s="19" t="s">
        <v>43</v>
      </c>
      <c r="G36" s="19" t="s">
        <v>44</v>
      </c>
      <c r="H36" s="20" t="s">
        <v>45</v>
      </c>
    </row>
    <row r="37" spans="1:8" ht="19.5" customHeight="1">
      <c r="A37" s="21" t="s">
        <v>46</v>
      </c>
      <c r="B37" s="22">
        <f aca="true" t="shared" si="7" ref="B37:H37">SUM(B38:B41)</f>
        <v>177283915</v>
      </c>
      <c r="C37" s="22">
        <f t="shared" si="7"/>
        <v>197706753.47</v>
      </c>
      <c r="D37" s="22">
        <f t="shared" si="7"/>
        <v>24287106.939999998</v>
      </c>
      <c r="E37" s="22">
        <f t="shared" si="7"/>
        <v>33520776.86</v>
      </c>
      <c r="F37" s="22">
        <f t="shared" si="7"/>
        <v>144682587.61</v>
      </c>
      <c r="G37" s="22">
        <f t="shared" si="7"/>
        <v>120394597.84</v>
      </c>
      <c r="H37" s="23">
        <f t="shared" si="7"/>
        <v>53024165.86</v>
      </c>
    </row>
    <row r="38" spans="1:8" ht="19.5" customHeight="1">
      <c r="A38" s="24" t="s">
        <v>47</v>
      </c>
      <c r="B38" s="25">
        <v>90337700</v>
      </c>
      <c r="C38" s="25">
        <v>98953863.2</v>
      </c>
      <c r="D38" s="25">
        <v>14981327.4</v>
      </c>
      <c r="E38" s="25">
        <v>16004651.41</v>
      </c>
      <c r="F38" s="25">
        <v>64072779.56</v>
      </c>
      <c r="G38" s="25">
        <v>61117359.27</v>
      </c>
      <c r="H38" s="26">
        <v>34881083.64</v>
      </c>
    </row>
    <row r="39" spans="1:8" ht="19.5" customHeight="1">
      <c r="A39" s="24" t="s">
        <v>48</v>
      </c>
      <c r="B39" s="25">
        <v>2914000</v>
      </c>
      <c r="C39" s="25">
        <v>3209000</v>
      </c>
      <c r="D39" s="25">
        <v>200355.67</v>
      </c>
      <c r="E39" s="25">
        <v>151494.34</v>
      </c>
      <c r="F39" s="25">
        <v>864054.62</v>
      </c>
      <c r="G39" s="25">
        <v>783835.11</v>
      </c>
      <c r="H39" s="26">
        <v>2344945.38</v>
      </c>
    </row>
    <row r="40" spans="1:8" ht="19.5" customHeight="1">
      <c r="A40" s="24" t="s">
        <v>49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6">
        <v>0</v>
      </c>
    </row>
    <row r="41" spans="1:8" ht="19.5" customHeight="1">
      <c r="A41" s="24" t="s">
        <v>50</v>
      </c>
      <c r="B41" s="25">
        <v>84032215</v>
      </c>
      <c r="C41" s="25">
        <v>95543890.27</v>
      </c>
      <c r="D41" s="25">
        <v>9105423.87</v>
      </c>
      <c r="E41" s="25">
        <v>17364631.11</v>
      </c>
      <c r="F41" s="25">
        <v>79745753.43</v>
      </c>
      <c r="G41" s="25">
        <v>58493403.46</v>
      </c>
      <c r="H41" s="26">
        <v>15798136.84</v>
      </c>
    </row>
    <row r="42" spans="1:8" ht="19.5" customHeight="1">
      <c r="A42" s="21" t="s">
        <v>51</v>
      </c>
      <c r="B42" s="22">
        <f aca="true" t="shared" si="8" ref="B42:H42">SUM(B43:B45)+B48</f>
        <v>46070085</v>
      </c>
      <c r="C42" s="22">
        <f t="shared" si="8"/>
        <v>58918647.5</v>
      </c>
      <c r="D42" s="22">
        <f t="shared" si="8"/>
        <v>4049718.4299999997</v>
      </c>
      <c r="E42" s="22">
        <f t="shared" si="8"/>
        <v>3852652.0700000003</v>
      </c>
      <c r="F42" s="22">
        <f t="shared" si="8"/>
        <v>22228308.59</v>
      </c>
      <c r="G42" s="22">
        <f t="shared" si="8"/>
        <v>12846510.92</v>
      </c>
      <c r="H42" s="23">
        <f t="shared" si="8"/>
        <v>36690338.910000004</v>
      </c>
    </row>
    <row r="43" spans="1:8" ht="19.5" customHeight="1">
      <c r="A43" s="24" t="s">
        <v>52</v>
      </c>
      <c r="B43" s="25">
        <v>44199085</v>
      </c>
      <c r="C43" s="25">
        <v>55657647.5</v>
      </c>
      <c r="D43" s="25">
        <v>3609281.48</v>
      </c>
      <c r="E43" s="25">
        <v>3398613.89</v>
      </c>
      <c r="F43" s="25">
        <v>19869832.2</v>
      </c>
      <c r="G43" s="25">
        <v>10517247.12</v>
      </c>
      <c r="H43" s="26">
        <v>35787815.3</v>
      </c>
    </row>
    <row r="44" spans="1:8" ht="19.5" customHeight="1">
      <c r="A44" s="24" t="s">
        <v>53</v>
      </c>
      <c r="B44" s="25">
        <v>100000</v>
      </c>
      <c r="C44" s="25">
        <v>1185000</v>
      </c>
      <c r="D44" s="25">
        <v>134000</v>
      </c>
      <c r="E44" s="25">
        <v>134000</v>
      </c>
      <c r="F44" s="25">
        <v>1184000</v>
      </c>
      <c r="G44" s="25">
        <v>1184000</v>
      </c>
      <c r="H44" s="26">
        <v>1000</v>
      </c>
    </row>
    <row r="45" spans="1:8" ht="19.5" customHeight="1">
      <c r="A45" s="24" t="s">
        <v>60</v>
      </c>
      <c r="B45" s="25">
        <f aca="true" t="shared" si="9" ref="B45:H45">SUM(B46:B47)</f>
        <v>1381000</v>
      </c>
      <c r="C45" s="25">
        <f t="shared" si="9"/>
        <v>1686000</v>
      </c>
      <c r="D45" s="25">
        <f t="shared" si="9"/>
        <v>282888.49</v>
      </c>
      <c r="E45" s="25">
        <f t="shared" si="9"/>
        <v>296489.72</v>
      </c>
      <c r="F45" s="25">
        <f t="shared" si="9"/>
        <v>1092202.41</v>
      </c>
      <c r="G45" s="25">
        <f t="shared" si="9"/>
        <v>1062989.82</v>
      </c>
      <c r="H45" s="26">
        <f t="shared" si="9"/>
        <v>593797.59</v>
      </c>
    </row>
    <row r="46" spans="1:8" ht="19.5" customHeight="1">
      <c r="A46" s="24" t="s">
        <v>61</v>
      </c>
      <c r="B46" s="25"/>
      <c r="C46" s="25"/>
      <c r="D46" s="25"/>
      <c r="E46" s="25"/>
      <c r="F46" s="25"/>
      <c r="G46" s="25"/>
      <c r="H46" s="26"/>
    </row>
    <row r="47" spans="1:8" ht="19.5" customHeight="1">
      <c r="A47" s="24" t="s">
        <v>62</v>
      </c>
      <c r="B47" s="25">
        <v>1381000</v>
      </c>
      <c r="C47" s="25">
        <v>1686000</v>
      </c>
      <c r="D47" s="25">
        <v>282888.49</v>
      </c>
      <c r="E47" s="25">
        <v>296489.72</v>
      </c>
      <c r="F47" s="25">
        <v>1092202.41</v>
      </c>
      <c r="G47" s="25">
        <v>1062989.82</v>
      </c>
      <c r="H47" s="26">
        <v>593797.59</v>
      </c>
    </row>
    <row r="48" spans="1:8" ht="19.5" customHeight="1">
      <c r="A48" s="24" t="s">
        <v>54</v>
      </c>
      <c r="B48" s="25">
        <v>390000</v>
      </c>
      <c r="C48" s="25">
        <v>390000</v>
      </c>
      <c r="D48" s="25">
        <v>23548.46</v>
      </c>
      <c r="E48" s="25">
        <v>23548.46</v>
      </c>
      <c r="F48" s="25">
        <v>82273.98</v>
      </c>
      <c r="G48" s="25">
        <v>82273.98</v>
      </c>
      <c r="H48" s="26">
        <v>307726.02</v>
      </c>
    </row>
    <row r="49" spans="1:8" ht="19.5" customHeight="1">
      <c r="A49" s="24" t="s">
        <v>55</v>
      </c>
      <c r="B49" s="25">
        <v>1957000</v>
      </c>
      <c r="C49" s="25">
        <v>1099046.14</v>
      </c>
      <c r="D49" s="30"/>
      <c r="E49" s="30"/>
      <c r="F49" s="30"/>
      <c r="G49" s="30"/>
      <c r="H49" s="31"/>
    </row>
    <row r="50" spans="1:8" ht="19.5" customHeight="1">
      <c r="A50" s="21" t="s">
        <v>56</v>
      </c>
      <c r="B50" s="22">
        <f aca="true" t="shared" si="10" ref="B50:H50">SUM(B37+B42)</f>
        <v>223354000</v>
      </c>
      <c r="C50" s="22">
        <f t="shared" si="10"/>
        <v>256625400.97</v>
      </c>
      <c r="D50" s="22">
        <f t="shared" si="10"/>
        <v>28336825.369999997</v>
      </c>
      <c r="E50" s="22">
        <f t="shared" si="10"/>
        <v>37373428.93</v>
      </c>
      <c r="F50" s="22">
        <f t="shared" si="10"/>
        <v>166910896.20000002</v>
      </c>
      <c r="G50" s="22">
        <f t="shared" si="10"/>
        <v>133241108.76</v>
      </c>
      <c r="H50" s="23">
        <f t="shared" si="10"/>
        <v>89714504.77000001</v>
      </c>
    </row>
    <row r="51" spans="1:8" ht="19.5" customHeight="1" thickBot="1">
      <c r="A51" s="32" t="s">
        <v>57</v>
      </c>
      <c r="B51" s="33">
        <f aca="true" t="shared" si="11" ref="B51:G51">SUM(B9+B26-B37-B42)</f>
        <v>246000</v>
      </c>
      <c r="C51" s="33">
        <f t="shared" si="11"/>
        <v>-33025400.97</v>
      </c>
      <c r="D51" s="33">
        <f>E34-D50</f>
        <v>4830456.030000005</v>
      </c>
      <c r="E51" s="33">
        <f t="shared" si="11"/>
        <v>-4206147.5299999975</v>
      </c>
      <c r="F51" s="33">
        <f>G34-F50</f>
        <v>-19125076.620000064</v>
      </c>
      <c r="G51" s="33">
        <f t="shared" si="11"/>
        <v>14544710.81999995</v>
      </c>
      <c r="H51" s="34"/>
    </row>
    <row r="52" ht="13.5" thickTop="1"/>
    <row r="53" spans="1:8" ht="12.75">
      <c r="A53" s="2" t="s">
        <v>67</v>
      </c>
      <c r="B53" s="5" t="s">
        <v>63</v>
      </c>
      <c r="C53" s="5"/>
      <c r="D53" s="5" t="s">
        <v>64</v>
      </c>
      <c r="E53" s="5"/>
      <c r="F53" s="5"/>
      <c r="G53" s="5" t="s">
        <v>65</v>
      </c>
      <c r="H53" s="5"/>
    </row>
    <row r="54" spans="1:8" ht="12.75">
      <c r="A54" s="2" t="s">
        <v>58</v>
      </c>
      <c r="B54" s="5" t="s">
        <v>0</v>
      </c>
      <c r="C54" s="5"/>
      <c r="D54" s="5" t="s">
        <v>72</v>
      </c>
      <c r="E54" s="5"/>
      <c r="F54" s="5"/>
      <c r="G54" s="5" t="s">
        <v>59</v>
      </c>
      <c r="H54" s="5"/>
    </row>
    <row r="55" spans="4:6" ht="12.75">
      <c r="D55" s="5" t="s">
        <v>68</v>
      </c>
      <c r="E55" s="5"/>
      <c r="F55" s="5"/>
    </row>
    <row r="57" ht="12.75">
      <c r="D57" s="4"/>
    </row>
    <row r="58" ht="12.75">
      <c r="D58" s="3"/>
    </row>
  </sheetData>
  <sheetProtection/>
  <mergeCells count="17"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G53:H53"/>
    <mergeCell ref="G54:H54"/>
    <mergeCell ref="D55:F55"/>
    <mergeCell ref="B53:C53"/>
    <mergeCell ref="B54:C54"/>
    <mergeCell ref="D53:F53"/>
    <mergeCell ref="D54:F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2013-12-03T11:36:17Z</dcterms:modified>
  <cp:category/>
  <cp:version/>
  <cp:contentType/>
  <cp:contentStatus/>
</cp:coreProperties>
</file>