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º Bim. 2009" sheetId="1" r:id="rId1"/>
  </sheets>
  <definedNames>
    <definedName name="_xlnm.Print_Area" localSheetId="0">'1º Bim. 2009'!$A$1:$H$56</definedName>
  </definedNames>
  <calcPr fullCalcOnLoad="1"/>
</workbook>
</file>

<file path=xl/sharedStrings.xml><?xml version="1.0" encoding="utf-8"?>
<sst xmlns="http://schemas.openxmlformats.org/spreadsheetml/2006/main" count="80" uniqueCount="73">
  <si>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</si>
  <si>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</si>
  <si>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</si>
  <si>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</si>
  <si>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</si>
  <si>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</si>
  <si>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</si>
  <si>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</si>
  <si>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</si>
  <si>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</si>
  <si>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</si>
  <si>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</si>
  <si>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</si>
  <si>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</si>
  <si>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</si>
  <si>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</si>
  <si>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</si>
  <si>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</si>
  <si>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</si>
  <si>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</si>
  <si>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</si>
  <si>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</si>
  <si>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</si>
  <si>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</si>
  <si>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</si>
  <si>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</si>
  <si>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</si>
  <si>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</si>
  <si>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</si>
  <si>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</si>
  <si>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</si>
  <si>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</si>
  <si>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</si>
  <si>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</si>
  <si>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</si>
  <si>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</si>
  <si>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</si>
  <si>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</si>
  <si>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</si>
  <si>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</si>
  <si>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</si>
  <si>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</si>
  <si>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</si>
  <si>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</si>
  <si>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</si>
  <si>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</si>
  <si>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</si>
  <si>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</si>
  <si>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</si>
  <si>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</si>
  <si>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</si>
  <si>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</si>
  <si>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</si>
  <si>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</si>
  <si>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</si>
  <si>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</si>
  <si>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</si>
  <si>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</si>
  <si>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</si>
  <si>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Resp. pelo Controle Interno</t>
  </si>
  <si>
    <t>Amortização da Dívida</t>
  </si>
  <si>
    <t xml:space="preserve">  Amortização do Refin. Dív. Mobil.</t>
  </si>
  <si>
    <t xml:space="preserve">  Outras Amortizações</t>
  </si>
  <si>
    <t>Roberto Rolli</t>
  </si>
  <si>
    <t>Rita de Cássia G. e Martins</t>
  </si>
  <si>
    <t>José Bruno Cerri</t>
  </si>
  <si>
    <t>MUNICÍPIO DE ATIBAIA</t>
  </si>
  <si>
    <t>José Bernardo Denig</t>
  </si>
  <si>
    <t>CRC SP 173.493</t>
  </si>
  <si>
    <t>(-) Contas Redutoras (ICMS,FPM,IPI Exp)</t>
  </si>
  <si>
    <t>1º BIMESTRE DE 2009</t>
  </si>
  <si>
    <t>Diretora de Finanças</t>
  </si>
  <si>
    <t>1º BIMESTRE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</si>
</sst>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21" fillId="0" borderId="0" xfId="49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3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vertical="center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0" fontId="24" fillId="24" borderId="10" xfId="49" applyFont="1" applyFill="1" applyBorder="1" applyAlignment="1" applyProtection="1">
      <alignment horizontal="center" vertical="center"/>
      <protection hidden="1"/>
    </xf>
    <xf numFmtId="0" fontId="24" fillId="24" borderId="11" xfId="49" applyFont="1" applyFill="1" applyBorder="1" applyAlignment="1" applyProtection="1">
      <alignment horizontal="center" vertical="center"/>
      <protection hidden="1"/>
    </xf>
    <xf numFmtId="0" fontId="24" fillId="24" borderId="12" xfId="49" applyFont="1" applyFill="1" applyBorder="1" applyAlignment="1" applyProtection="1">
      <alignment horizontal="center" vertical="center"/>
      <protection hidden="1"/>
    </xf>
    <xf numFmtId="0" fontId="24" fillId="24" borderId="13" xfId="49" applyFont="1" applyFill="1" applyBorder="1" applyAlignment="1" applyProtection="1">
      <alignment horizontal="center"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  <xf numFmtId="0" fontId="23" fillId="23" borderId="13" xfId="49" applyFont="1" applyFill="1" applyBorder="1" applyAlignment="1" applyProtection="1">
      <alignment horizontal="center" vertical="center"/>
      <protection hidden="1"/>
    </xf>
    <xf numFmtId="43" fontId="23" fillId="23" borderId="14" xfId="53" applyFont="1" applyFill="1" applyBorder="1" applyAlignment="1" applyProtection="1">
      <alignment vertical="center"/>
      <protection hidden="1"/>
    </xf>
    <xf numFmtId="43" fontId="23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2" fillId="0" borderId="14" xfId="53" applyFont="1" applyBorder="1" applyAlignment="1" applyProtection="1">
      <alignment vertical="center"/>
      <protection hidden="1"/>
    </xf>
    <xf numFmtId="43" fontId="22" fillId="0" borderId="15" xfId="53" applyFont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  <xf numFmtId="43" fontId="22" fillId="25" borderId="14" xfId="53" applyFont="1" applyFill="1" applyBorder="1" applyAlignment="1" applyProtection="1">
      <alignment vertical="center"/>
      <protection hidden="1"/>
    </xf>
    <xf numFmtId="43" fontId="22" fillId="25" borderId="15" xfId="53" applyFont="1" applyFill="1" applyBorder="1" applyAlignment="1" applyProtection="1">
      <alignment vertical="center"/>
      <protection hidden="1"/>
    </xf>
    <xf numFmtId="0" fontId="23" fillId="23" borderId="16" xfId="49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vertical="center"/>
      <protection hidden="1"/>
    </xf>
    <xf numFmtId="43" fontId="23" fillId="23" borderId="17" xfId="53" applyNumberFormat="1" applyFont="1" applyFill="1" applyBorder="1" applyAlignment="1" applyProtection="1">
      <alignment vertical="center"/>
      <protection hidden="1"/>
    </xf>
    <xf numFmtId="43" fontId="22" fillId="25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36">
      <selection activeCell="E61" sqref="E61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7" t="s">
        <v>5</v>
      </c>
      <c r="B1" s="7"/>
      <c r="C1" s="7"/>
      <c r="D1" s="7"/>
      <c r="E1" s="7"/>
      <c r="F1" s="7"/>
      <c r="G1" s="7"/>
      <c r="H1" s="7"/>
    </row>
    <row r="2" spans="1:8" ht="15.75">
      <c r="A2" s="8" t="s">
        <v>6</v>
      </c>
      <c r="B2" s="8"/>
      <c r="C2" s="8"/>
      <c r="D2" s="8"/>
      <c r="E2" s="8"/>
      <c r="F2" s="8"/>
      <c r="G2" s="8"/>
      <c r="H2" s="8"/>
    </row>
    <row r="3" spans="1:8" ht="18">
      <c r="A3" s="9" t="s">
        <v>7</v>
      </c>
      <c r="B3" s="9"/>
      <c r="C3" s="9"/>
      <c r="D3" s="9"/>
      <c r="E3" s="9"/>
      <c r="F3" s="9"/>
      <c r="G3" s="9"/>
      <c r="H3" s="9"/>
    </row>
    <row r="4" spans="1:8" ht="15.75">
      <c r="A4" s="10" t="s">
        <v>66</v>
      </c>
      <c r="B4" s="11"/>
      <c r="C4" s="12"/>
      <c r="D4" s="12"/>
      <c r="E4" s="12"/>
      <c r="F4" s="12"/>
      <c r="G4" s="12"/>
      <c r="H4" s="12"/>
    </row>
    <row r="5" spans="1:8" ht="18">
      <c r="A5" s="10" t="s">
        <v>70</v>
      </c>
      <c r="B5" s="13"/>
      <c r="C5" s="14"/>
      <c r="D5" s="14"/>
      <c r="E5" s="14"/>
      <c r="F5" s="14"/>
      <c r="G5" s="14"/>
      <c r="H5" s="14"/>
    </row>
    <row r="6" spans="1:8" ht="13.5" thickBot="1">
      <c r="A6" s="5" t="s">
        <v>8</v>
      </c>
      <c r="B6" s="5"/>
      <c r="C6" s="5"/>
      <c r="D6" s="5"/>
      <c r="E6" s="5"/>
      <c r="F6" s="5"/>
      <c r="G6" s="5"/>
      <c r="H6" s="5"/>
    </row>
    <row r="7" spans="1:8" ht="19.5" customHeight="1" thickTop="1">
      <c r="A7" s="15" t="s">
        <v>9</v>
      </c>
      <c r="B7" s="16" t="s">
        <v>10</v>
      </c>
      <c r="C7" s="16"/>
      <c r="D7" s="16" t="s">
        <v>72</v>
      </c>
      <c r="E7" s="16"/>
      <c r="F7" s="16" t="s">
        <v>11</v>
      </c>
      <c r="G7" s="16"/>
      <c r="H7" s="17"/>
    </row>
    <row r="8" spans="1:8" ht="19.5" customHeight="1">
      <c r="A8" s="18" t="s">
        <v>12</v>
      </c>
      <c r="B8" s="19" t="s">
        <v>13</v>
      </c>
      <c r="C8" s="19" t="s">
        <v>14</v>
      </c>
      <c r="D8" s="19" t="s">
        <v>15</v>
      </c>
      <c r="E8" s="19" t="s">
        <v>16</v>
      </c>
      <c r="F8" s="19" t="s">
        <v>15</v>
      </c>
      <c r="G8" s="19" t="s">
        <v>17</v>
      </c>
      <c r="H8" s="20" t="s">
        <v>18</v>
      </c>
    </row>
    <row r="9" spans="1:10" ht="19.5" customHeight="1">
      <c r="A9" s="21" t="s">
        <v>19</v>
      </c>
      <c r="B9" s="22">
        <f aca="true" t="shared" si="0" ref="B9:G9">SUM(B10+B18+B19+B20+B21+B22+B23+B24+B25)</f>
        <v>195676970</v>
      </c>
      <c r="C9" s="22">
        <f t="shared" si="0"/>
        <v>195676970</v>
      </c>
      <c r="D9" s="22">
        <f t="shared" si="0"/>
        <v>34678649.620000005</v>
      </c>
      <c r="E9" s="22">
        <f t="shared" si="0"/>
        <v>35534034.76</v>
      </c>
      <c r="F9" s="22">
        <f t="shared" si="0"/>
        <v>34678649.620000005</v>
      </c>
      <c r="G9" s="22">
        <f t="shared" si="0"/>
        <v>35534034.76</v>
      </c>
      <c r="H9" s="23">
        <f>C9-G9</f>
        <v>160142935.24</v>
      </c>
      <c r="J9" s="3"/>
    </row>
    <row r="10" spans="1:10" ht="19.5" customHeight="1">
      <c r="A10" s="24" t="s">
        <v>20</v>
      </c>
      <c r="B10" s="25">
        <f aca="true" t="shared" si="1" ref="B10:G10">SUM(B11+B16+B17)</f>
        <v>70926500</v>
      </c>
      <c r="C10" s="25">
        <f t="shared" si="1"/>
        <v>70926500</v>
      </c>
      <c r="D10" s="25">
        <f t="shared" si="1"/>
        <v>10598193.7</v>
      </c>
      <c r="E10" s="25">
        <f t="shared" si="1"/>
        <v>9934457.370000001</v>
      </c>
      <c r="F10" s="25">
        <f t="shared" si="1"/>
        <v>10598193.7</v>
      </c>
      <c r="G10" s="25">
        <f t="shared" si="1"/>
        <v>9934457.370000001</v>
      </c>
      <c r="H10" s="26">
        <f>C10-G10</f>
        <v>60992042.629999995</v>
      </c>
      <c r="J10" s="3"/>
    </row>
    <row r="11" spans="1:10" ht="19.5" customHeight="1">
      <c r="A11" s="24" t="s">
        <v>21</v>
      </c>
      <c r="B11" s="25">
        <f aca="true" t="shared" si="2" ref="B11:G11">SUM(B12:B15)</f>
        <v>54720000</v>
      </c>
      <c r="C11" s="25">
        <f t="shared" si="2"/>
        <v>54720000</v>
      </c>
      <c r="D11" s="25">
        <f t="shared" si="2"/>
        <v>8271770</v>
      </c>
      <c r="E11" s="25">
        <f t="shared" si="2"/>
        <v>8347157.88</v>
      </c>
      <c r="F11" s="25">
        <f t="shared" si="2"/>
        <v>8271770</v>
      </c>
      <c r="G11" s="25">
        <f t="shared" si="2"/>
        <v>8347157.88</v>
      </c>
      <c r="H11" s="26">
        <f>C11-G11</f>
        <v>46372842.12</v>
      </c>
      <c r="J11" s="3"/>
    </row>
    <row r="12" spans="1:10" ht="19.5" customHeight="1">
      <c r="A12" s="24" t="s">
        <v>1</v>
      </c>
      <c r="B12" s="25">
        <v>30720000</v>
      </c>
      <c r="C12" s="25">
        <v>30720000</v>
      </c>
      <c r="D12" s="25">
        <v>4669410</v>
      </c>
      <c r="E12" s="25">
        <v>4894119.47</v>
      </c>
      <c r="F12" s="25">
        <v>4669410</v>
      </c>
      <c r="G12" s="25">
        <v>4894119.47</v>
      </c>
      <c r="H12" s="26">
        <f>C12-G12</f>
        <v>25825880.53</v>
      </c>
      <c r="J12" s="3"/>
    </row>
    <row r="13" spans="1:10" ht="19.5" customHeight="1">
      <c r="A13" s="24" t="s">
        <v>2</v>
      </c>
      <c r="B13" s="25">
        <v>15050000</v>
      </c>
      <c r="C13" s="25">
        <v>15050000</v>
      </c>
      <c r="D13" s="25">
        <v>2437980</v>
      </c>
      <c r="E13" s="25">
        <v>2283718.2</v>
      </c>
      <c r="F13" s="25">
        <v>2437980</v>
      </c>
      <c r="G13" s="25">
        <v>2283718.2</v>
      </c>
      <c r="H13" s="26">
        <f aca="true" t="shared" si="3" ref="H13:H33">C13-G13</f>
        <v>12766281.8</v>
      </c>
      <c r="J13" s="3"/>
    </row>
    <row r="14" spans="1:10" ht="19.5" customHeight="1">
      <c r="A14" s="24" t="s">
        <v>3</v>
      </c>
      <c r="B14" s="25">
        <v>4750000</v>
      </c>
      <c r="C14" s="25">
        <v>4750000</v>
      </c>
      <c r="D14" s="25">
        <v>585200</v>
      </c>
      <c r="E14" s="25">
        <v>596002.74</v>
      </c>
      <c r="F14" s="25">
        <v>585200</v>
      </c>
      <c r="G14" s="25">
        <v>596002.74</v>
      </c>
      <c r="H14" s="26">
        <f t="shared" si="3"/>
        <v>4153997.26</v>
      </c>
      <c r="J14" s="3"/>
    </row>
    <row r="15" spans="1:10" ht="19.5" customHeight="1">
      <c r="A15" s="24" t="s">
        <v>4</v>
      </c>
      <c r="B15" s="25">
        <v>4200000</v>
      </c>
      <c r="C15" s="25">
        <v>4200000</v>
      </c>
      <c r="D15" s="25">
        <v>579180</v>
      </c>
      <c r="E15" s="25">
        <v>573317.47</v>
      </c>
      <c r="F15" s="25">
        <v>579180</v>
      </c>
      <c r="G15" s="25">
        <v>573317.47</v>
      </c>
      <c r="H15" s="26">
        <f t="shared" si="3"/>
        <v>3626682.5300000003</v>
      </c>
      <c r="J15" s="3"/>
    </row>
    <row r="16" spans="1:10" ht="19.5" customHeight="1">
      <c r="A16" s="24" t="s">
        <v>22</v>
      </c>
      <c r="B16" s="25">
        <v>13306500</v>
      </c>
      <c r="C16" s="25">
        <v>13306500</v>
      </c>
      <c r="D16" s="25">
        <v>1913753.7</v>
      </c>
      <c r="E16" s="25">
        <v>1581500.51</v>
      </c>
      <c r="F16" s="25">
        <v>1913753.7</v>
      </c>
      <c r="G16" s="25">
        <v>1581500.51</v>
      </c>
      <c r="H16" s="26">
        <f t="shared" si="3"/>
        <v>11724999.49</v>
      </c>
      <c r="J16" s="3"/>
    </row>
    <row r="17" spans="1:10" ht="19.5" customHeight="1">
      <c r="A17" s="24" t="s">
        <v>23</v>
      </c>
      <c r="B17" s="25">
        <v>2900000</v>
      </c>
      <c r="C17" s="25">
        <v>2900000</v>
      </c>
      <c r="D17" s="25">
        <v>412670</v>
      </c>
      <c r="E17" s="25">
        <v>5798.98</v>
      </c>
      <c r="F17" s="25">
        <v>412670</v>
      </c>
      <c r="G17" s="25">
        <v>5798.98</v>
      </c>
      <c r="H17" s="26">
        <f t="shared" si="3"/>
        <v>2894201.02</v>
      </c>
      <c r="J17" s="3"/>
    </row>
    <row r="18" spans="1:10" ht="19.5" customHeight="1">
      <c r="A18" s="24" t="s">
        <v>24</v>
      </c>
      <c r="B18" s="25">
        <v>2983140</v>
      </c>
      <c r="C18" s="25">
        <v>2983140</v>
      </c>
      <c r="D18" s="25">
        <v>9530</v>
      </c>
      <c r="E18" s="25">
        <v>516354.93</v>
      </c>
      <c r="F18" s="25">
        <v>9530</v>
      </c>
      <c r="G18" s="25">
        <v>516354.93</v>
      </c>
      <c r="H18" s="26">
        <f t="shared" si="3"/>
        <v>2466785.07</v>
      </c>
      <c r="J18" s="3"/>
    </row>
    <row r="19" spans="1:10" ht="19.5" customHeight="1">
      <c r="A19" s="24" t="s">
        <v>25</v>
      </c>
      <c r="B19" s="25">
        <v>3221000</v>
      </c>
      <c r="C19" s="25">
        <v>3221000</v>
      </c>
      <c r="D19" s="25">
        <v>508085.5</v>
      </c>
      <c r="E19" s="25">
        <v>584820.97</v>
      </c>
      <c r="F19" s="25">
        <v>508085.5</v>
      </c>
      <c r="G19" s="25">
        <v>584820.97</v>
      </c>
      <c r="H19" s="26">
        <f t="shared" si="3"/>
        <v>2636179.0300000003</v>
      </c>
      <c r="J19" s="3"/>
    </row>
    <row r="20" spans="1:10" ht="19.5" customHeight="1">
      <c r="A20" s="24" t="s">
        <v>26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6">
        <f t="shared" si="3"/>
        <v>0</v>
      </c>
      <c r="J20" s="3"/>
    </row>
    <row r="21" spans="1:10" ht="19.5" customHeight="1">
      <c r="A21" s="24" t="s">
        <v>27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6">
        <f t="shared" si="3"/>
        <v>0</v>
      </c>
      <c r="J21" s="3"/>
    </row>
    <row r="22" spans="1:10" ht="19.5" customHeight="1">
      <c r="A22" s="24" t="s">
        <v>28</v>
      </c>
      <c r="B22" s="25">
        <v>12873500</v>
      </c>
      <c r="C22" s="25">
        <v>12873500</v>
      </c>
      <c r="D22" s="25">
        <v>2062400</v>
      </c>
      <c r="E22" s="25">
        <v>1702556.12</v>
      </c>
      <c r="F22" s="25">
        <v>2062400</v>
      </c>
      <c r="G22" s="25">
        <v>1702556.12</v>
      </c>
      <c r="H22" s="26">
        <f t="shared" si="3"/>
        <v>11170943.879999999</v>
      </c>
      <c r="J22" s="3"/>
    </row>
    <row r="23" spans="1:10" ht="19.5" customHeight="1">
      <c r="A23" s="24" t="s">
        <v>29</v>
      </c>
      <c r="B23" s="25">
        <v>105038205</v>
      </c>
      <c r="C23" s="25">
        <v>105038205</v>
      </c>
      <c r="D23" s="25">
        <v>20819493.11</v>
      </c>
      <c r="E23" s="25">
        <v>24344860.66</v>
      </c>
      <c r="F23" s="25">
        <v>20819493.11</v>
      </c>
      <c r="G23" s="25">
        <v>24344860.66</v>
      </c>
      <c r="H23" s="26">
        <f t="shared" si="3"/>
        <v>80693344.34</v>
      </c>
      <c r="J23" s="3"/>
    </row>
    <row r="24" spans="1:10" ht="19.5" customHeight="1">
      <c r="A24" s="24" t="s">
        <v>69</v>
      </c>
      <c r="B24" s="25">
        <v>-14170000</v>
      </c>
      <c r="C24" s="25">
        <v>-14170000</v>
      </c>
      <c r="D24" s="25">
        <v>-2183976.32</v>
      </c>
      <c r="E24" s="25">
        <v>-3547390.54</v>
      </c>
      <c r="F24" s="25">
        <v>-2183976.32</v>
      </c>
      <c r="G24" s="25">
        <v>-3547390.54</v>
      </c>
      <c r="H24" s="26">
        <f>G24-C24</f>
        <v>10622609.46</v>
      </c>
      <c r="J24" s="3"/>
    </row>
    <row r="25" spans="1:10" ht="19.5" customHeight="1">
      <c r="A25" s="24" t="s">
        <v>30</v>
      </c>
      <c r="B25" s="25">
        <v>14804625</v>
      </c>
      <c r="C25" s="25">
        <v>14804625</v>
      </c>
      <c r="D25" s="25">
        <v>2864923.63</v>
      </c>
      <c r="E25" s="25">
        <v>1998375.25</v>
      </c>
      <c r="F25" s="25">
        <v>2864923.63</v>
      </c>
      <c r="G25" s="25">
        <v>1998375.25</v>
      </c>
      <c r="H25" s="26">
        <f t="shared" si="3"/>
        <v>12806249.75</v>
      </c>
      <c r="J25" s="3"/>
    </row>
    <row r="26" spans="1:8" ht="19.5" customHeight="1">
      <c r="A26" s="21" t="s">
        <v>31</v>
      </c>
      <c r="B26" s="22">
        <f aca="true" t="shared" si="4" ref="B26:G26">SUM(B27+B30+B31+B32+B33)</f>
        <v>27923030</v>
      </c>
      <c r="C26" s="22">
        <f t="shared" si="4"/>
        <v>27923030</v>
      </c>
      <c r="D26" s="22">
        <f t="shared" si="4"/>
        <v>0</v>
      </c>
      <c r="E26" s="22">
        <f t="shared" si="4"/>
        <v>1460119.96</v>
      </c>
      <c r="F26" s="22">
        <f t="shared" si="4"/>
        <v>0</v>
      </c>
      <c r="G26" s="22">
        <f t="shared" si="4"/>
        <v>1460119.96</v>
      </c>
      <c r="H26" s="23">
        <f t="shared" si="3"/>
        <v>26462910.04</v>
      </c>
    </row>
    <row r="27" spans="1:8" ht="19.5" customHeight="1">
      <c r="A27" s="24" t="s">
        <v>32</v>
      </c>
      <c r="B27" s="27">
        <f aca="true" t="shared" si="5" ref="B27:G27">SUM(B28:B29)</f>
        <v>12969030</v>
      </c>
      <c r="C27" s="27">
        <f t="shared" si="5"/>
        <v>12969030</v>
      </c>
      <c r="D27" s="27">
        <f t="shared" si="5"/>
        <v>0</v>
      </c>
      <c r="E27" s="27">
        <f t="shared" si="5"/>
        <v>333961.42</v>
      </c>
      <c r="F27" s="27">
        <f t="shared" si="5"/>
        <v>0</v>
      </c>
      <c r="G27" s="27">
        <f t="shared" si="5"/>
        <v>333961.42</v>
      </c>
      <c r="H27" s="26">
        <f t="shared" si="3"/>
        <v>12635068.58</v>
      </c>
    </row>
    <row r="28" spans="1:8" ht="19.5" customHeight="1">
      <c r="A28" s="24" t="s">
        <v>33</v>
      </c>
      <c r="B28" s="25"/>
      <c r="C28" s="25"/>
      <c r="D28" s="25"/>
      <c r="E28" s="25"/>
      <c r="F28" s="25"/>
      <c r="G28" s="25"/>
      <c r="H28" s="26">
        <f t="shared" si="3"/>
        <v>0</v>
      </c>
    </row>
    <row r="29" spans="1:8" ht="19.5" customHeight="1">
      <c r="A29" s="24" t="s">
        <v>34</v>
      </c>
      <c r="B29" s="25">
        <v>12969030</v>
      </c>
      <c r="C29" s="25">
        <v>12969030</v>
      </c>
      <c r="D29" s="25">
        <v>0</v>
      </c>
      <c r="E29" s="25">
        <v>333961.42</v>
      </c>
      <c r="F29" s="25">
        <v>0</v>
      </c>
      <c r="G29" s="25">
        <v>333961.42</v>
      </c>
      <c r="H29" s="26">
        <f t="shared" si="3"/>
        <v>12635068.58</v>
      </c>
    </row>
    <row r="30" spans="1:8" ht="19.5" customHeight="1">
      <c r="A30" s="24" t="s">
        <v>35</v>
      </c>
      <c r="B30" s="25">
        <v>100000</v>
      </c>
      <c r="C30" s="25">
        <v>100000</v>
      </c>
      <c r="D30" s="25">
        <v>0</v>
      </c>
      <c r="E30" s="25">
        <v>49512.94</v>
      </c>
      <c r="F30" s="25">
        <v>0</v>
      </c>
      <c r="G30" s="25">
        <v>49512.94</v>
      </c>
      <c r="H30" s="26">
        <f t="shared" si="3"/>
        <v>50487.06</v>
      </c>
    </row>
    <row r="31" spans="1:8" ht="19.5" customHeight="1">
      <c r="A31" s="24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6">
        <f t="shared" si="3"/>
        <v>0</v>
      </c>
    </row>
    <row r="32" spans="1:8" ht="19.5" customHeight="1">
      <c r="A32" s="24" t="s">
        <v>37</v>
      </c>
      <c r="B32" s="25">
        <v>14854000</v>
      </c>
      <c r="C32" s="25">
        <v>14854000</v>
      </c>
      <c r="D32" s="25">
        <v>0</v>
      </c>
      <c r="E32" s="25">
        <v>1076645.6</v>
      </c>
      <c r="F32" s="25">
        <v>0</v>
      </c>
      <c r="G32" s="25">
        <v>1076645.6</v>
      </c>
      <c r="H32" s="26">
        <f t="shared" si="3"/>
        <v>13777354.4</v>
      </c>
    </row>
    <row r="33" spans="1:8" ht="19.5" customHeight="1">
      <c r="A33" s="24" t="s">
        <v>38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6">
        <f t="shared" si="3"/>
        <v>0</v>
      </c>
    </row>
    <row r="34" spans="1:8" ht="19.5" customHeight="1">
      <c r="A34" s="21" t="s">
        <v>39</v>
      </c>
      <c r="B34" s="22">
        <f aca="true" t="shared" si="6" ref="B34:H34">SUM(B9+B26)</f>
        <v>223600000</v>
      </c>
      <c r="C34" s="22">
        <f t="shared" si="6"/>
        <v>223600000</v>
      </c>
      <c r="D34" s="22">
        <f t="shared" si="6"/>
        <v>34678649.620000005</v>
      </c>
      <c r="E34" s="22">
        <f t="shared" si="6"/>
        <v>36994154.72</v>
      </c>
      <c r="F34" s="22">
        <f t="shared" si="6"/>
        <v>34678649.620000005</v>
      </c>
      <c r="G34" s="22">
        <f t="shared" si="6"/>
        <v>36994154.72</v>
      </c>
      <c r="H34" s="23">
        <f t="shared" si="6"/>
        <v>186605845.28</v>
      </c>
    </row>
    <row r="35" spans="1:8" ht="19.5" customHeight="1">
      <c r="A35" s="18" t="s">
        <v>40</v>
      </c>
      <c r="B35" s="28" t="s">
        <v>41</v>
      </c>
      <c r="C35" s="28"/>
      <c r="D35" s="28" t="s">
        <v>72</v>
      </c>
      <c r="E35" s="28"/>
      <c r="F35" s="28" t="s">
        <v>11</v>
      </c>
      <c r="G35" s="28"/>
      <c r="H35" s="29"/>
    </row>
    <row r="36" spans="1:8" ht="19.5" customHeight="1">
      <c r="A36" s="18" t="s">
        <v>42</v>
      </c>
      <c r="B36" s="19" t="s">
        <v>13</v>
      </c>
      <c r="C36" s="19" t="s">
        <v>14</v>
      </c>
      <c r="D36" s="19" t="s">
        <v>43</v>
      </c>
      <c r="E36" s="19" t="s">
        <v>44</v>
      </c>
      <c r="F36" s="19" t="s">
        <v>43</v>
      </c>
      <c r="G36" s="19" t="s">
        <v>44</v>
      </c>
      <c r="H36" s="20" t="s">
        <v>45</v>
      </c>
    </row>
    <row r="37" spans="1:8" ht="19.5" customHeight="1">
      <c r="A37" s="21" t="s">
        <v>46</v>
      </c>
      <c r="B37" s="22">
        <f aca="true" t="shared" si="7" ref="B37:H37">SUM(B38:B41)</f>
        <v>177283915</v>
      </c>
      <c r="C37" s="22">
        <f t="shared" si="7"/>
        <v>182407701.39</v>
      </c>
      <c r="D37" s="22">
        <f t="shared" si="7"/>
        <v>62679860.019999996</v>
      </c>
      <c r="E37" s="22">
        <f t="shared" si="7"/>
        <v>17629581.78</v>
      </c>
      <c r="F37" s="22">
        <f t="shared" si="7"/>
        <v>62679860.019999996</v>
      </c>
      <c r="G37" s="22">
        <f t="shared" si="7"/>
        <v>17629581.78</v>
      </c>
      <c r="H37" s="23">
        <f t="shared" si="7"/>
        <v>119727841.37</v>
      </c>
    </row>
    <row r="38" spans="1:8" ht="19.5" customHeight="1">
      <c r="A38" s="24" t="s">
        <v>47</v>
      </c>
      <c r="B38" s="25">
        <v>90337700</v>
      </c>
      <c r="C38" s="25">
        <v>91112328.66</v>
      </c>
      <c r="D38" s="25">
        <v>17598019.48</v>
      </c>
      <c r="E38" s="25">
        <v>7754566.56</v>
      </c>
      <c r="F38" s="25">
        <v>17598019.48</v>
      </c>
      <c r="G38" s="25">
        <v>7754566.56</v>
      </c>
      <c r="H38" s="26">
        <v>73514309.18</v>
      </c>
    </row>
    <row r="39" spans="1:8" ht="19.5" customHeight="1">
      <c r="A39" s="24" t="s">
        <v>48</v>
      </c>
      <c r="B39" s="25">
        <v>2914000</v>
      </c>
      <c r="C39" s="25">
        <v>2914000</v>
      </c>
      <c r="D39" s="25">
        <v>280823.46</v>
      </c>
      <c r="E39" s="25">
        <v>238606.33</v>
      </c>
      <c r="F39" s="25">
        <v>280823.46</v>
      </c>
      <c r="G39" s="25">
        <v>238606.33</v>
      </c>
      <c r="H39" s="26">
        <v>2633176.54</v>
      </c>
    </row>
    <row r="40" spans="1:8" ht="19.5" customHeight="1">
      <c r="A40" s="24" t="s">
        <v>49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6">
        <v>0</v>
      </c>
    </row>
    <row r="41" spans="1:8" ht="19.5" customHeight="1">
      <c r="A41" s="24" t="s">
        <v>50</v>
      </c>
      <c r="B41" s="25">
        <v>84032215</v>
      </c>
      <c r="C41" s="25">
        <v>88381372.73</v>
      </c>
      <c r="D41" s="25">
        <v>44801017.08</v>
      </c>
      <c r="E41" s="25">
        <v>9636408.89</v>
      </c>
      <c r="F41" s="25">
        <v>44801017.08</v>
      </c>
      <c r="G41" s="25">
        <v>9636408.89</v>
      </c>
      <c r="H41" s="26">
        <v>43580355.65</v>
      </c>
    </row>
    <row r="42" spans="1:8" ht="19.5" customHeight="1">
      <c r="A42" s="21" t="s">
        <v>51</v>
      </c>
      <c r="B42" s="22">
        <f aca="true" t="shared" si="8" ref="B42:H42">SUM(B43:B45)+B48</f>
        <v>46070085</v>
      </c>
      <c r="C42" s="22">
        <f t="shared" si="8"/>
        <v>48866947.77</v>
      </c>
      <c r="D42" s="22">
        <f t="shared" si="8"/>
        <v>8687469.66</v>
      </c>
      <c r="E42" s="22">
        <f t="shared" si="8"/>
        <v>530018.69</v>
      </c>
      <c r="F42" s="22">
        <f t="shared" si="8"/>
        <v>8687469.66</v>
      </c>
      <c r="G42" s="22">
        <f t="shared" si="8"/>
        <v>530018.69</v>
      </c>
      <c r="H42" s="23">
        <f t="shared" si="8"/>
        <v>40179478.11000001</v>
      </c>
    </row>
    <row r="43" spans="1:8" ht="19.5" customHeight="1">
      <c r="A43" s="24" t="s">
        <v>52</v>
      </c>
      <c r="B43" s="25">
        <v>44199085</v>
      </c>
      <c r="C43" s="25">
        <v>46995947.77</v>
      </c>
      <c r="D43" s="25">
        <v>8321274.5</v>
      </c>
      <c r="E43" s="25">
        <v>237378.14</v>
      </c>
      <c r="F43" s="25">
        <v>8321274.5</v>
      </c>
      <c r="G43" s="25">
        <v>237378.14</v>
      </c>
      <c r="H43" s="26">
        <v>38674673.27</v>
      </c>
    </row>
    <row r="44" spans="1:8" ht="19.5" customHeight="1">
      <c r="A44" s="24" t="s">
        <v>53</v>
      </c>
      <c r="B44" s="25">
        <v>100000</v>
      </c>
      <c r="C44" s="25">
        <v>100000</v>
      </c>
      <c r="D44" s="25">
        <v>0</v>
      </c>
      <c r="E44" s="25">
        <v>0</v>
      </c>
      <c r="F44" s="25">
        <v>0</v>
      </c>
      <c r="G44" s="25">
        <v>0</v>
      </c>
      <c r="H44" s="26">
        <v>100000</v>
      </c>
    </row>
    <row r="45" spans="1:8" ht="19.5" customHeight="1">
      <c r="A45" s="24" t="s">
        <v>60</v>
      </c>
      <c r="B45" s="25">
        <f aca="true" t="shared" si="9" ref="B45:H45">SUM(B46:B48)</f>
        <v>1771000</v>
      </c>
      <c r="C45" s="25">
        <f t="shared" si="9"/>
        <v>1771000</v>
      </c>
      <c r="D45" s="25">
        <f t="shared" si="9"/>
        <v>366195.16</v>
      </c>
      <c r="E45" s="25">
        <f t="shared" si="9"/>
        <v>292640.55</v>
      </c>
      <c r="F45" s="25">
        <f t="shared" si="9"/>
        <v>366195.16</v>
      </c>
      <c r="G45" s="25">
        <f t="shared" si="9"/>
        <v>292640.55</v>
      </c>
      <c r="H45" s="26">
        <f t="shared" si="9"/>
        <v>1404804.84</v>
      </c>
    </row>
    <row r="46" spans="1:8" ht="19.5" customHeight="1">
      <c r="A46" s="24" t="s">
        <v>61</v>
      </c>
      <c r="B46" s="25">
        <v>1381000</v>
      </c>
      <c r="C46" s="25">
        <v>1381000</v>
      </c>
      <c r="D46" s="25">
        <v>354467.6</v>
      </c>
      <c r="E46" s="25">
        <v>280912.99</v>
      </c>
      <c r="F46" s="25">
        <v>354467.6</v>
      </c>
      <c r="G46" s="25">
        <v>280912.99</v>
      </c>
      <c r="H46" s="26">
        <v>1026532.4</v>
      </c>
    </row>
    <row r="47" spans="1:8" ht="19.5" customHeight="1">
      <c r="A47" s="24" t="s">
        <v>62</v>
      </c>
      <c r="B47" s="25">
        <v>390000</v>
      </c>
      <c r="C47" s="25">
        <v>390000</v>
      </c>
      <c r="D47" s="25">
        <v>11727.56</v>
      </c>
      <c r="E47" s="25">
        <v>11727.56</v>
      </c>
      <c r="F47" s="25">
        <v>11727.56</v>
      </c>
      <c r="G47" s="25">
        <v>11727.56</v>
      </c>
      <c r="H47" s="26">
        <v>378272.44</v>
      </c>
    </row>
    <row r="48" spans="1:8" ht="19.5" customHeight="1">
      <c r="A48" s="24" t="s">
        <v>54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6">
        <v>0</v>
      </c>
    </row>
    <row r="49" spans="1:8" ht="19.5" customHeight="1">
      <c r="A49" s="24" t="s">
        <v>55</v>
      </c>
      <c r="B49" s="25">
        <v>1957000</v>
      </c>
      <c r="C49" s="25">
        <v>1729471.41</v>
      </c>
      <c r="D49" s="30"/>
      <c r="E49" s="30"/>
      <c r="F49" s="30"/>
      <c r="G49" s="30"/>
      <c r="H49" s="31"/>
    </row>
    <row r="50" spans="1:8" ht="19.5" customHeight="1">
      <c r="A50" s="21" t="s">
        <v>56</v>
      </c>
      <c r="B50" s="22">
        <f aca="true" t="shared" si="10" ref="B50:H50">SUM(B37+B42)</f>
        <v>223354000</v>
      </c>
      <c r="C50" s="22">
        <f t="shared" si="10"/>
        <v>231274649.16</v>
      </c>
      <c r="D50" s="22">
        <f t="shared" si="10"/>
        <v>71367329.67999999</v>
      </c>
      <c r="E50" s="22">
        <f t="shared" si="10"/>
        <v>18159600.470000003</v>
      </c>
      <c r="F50" s="22">
        <f t="shared" si="10"/>
        <v>71367329.67999999</v>
      </c>
      <c r="G50" s="22">
        <f t="shared" si="10"/>
        <v>18159600.470000003</v>
      </c>
      <c r="H50" s="23">
        <f t="shared" si="10"/>
        <v>159907319.48000002</v>
      </c>
    </row>
    <row r="51" spans="1:8" ht="19.5" customHeight="1" thickBot="1">
      <c r="A51" s="32" t="s">
        <v>57</v>
      </c>
      <c r="B51" s="33">
        <f aca="true" t="shared" si="11" ref="B51:G51">SUM(B9+B26-B37-B42)</f>
        <v>246000</v>
      </c>
      <c r="C51" s="34">
        <f t="shared" si="11"/>
        <v>-7674649.159999989</v>
      </c>
      <c r="D51" s="34">
        <f>E34-D50</f>
        <v>-34373174.95999999</v>
      </c>
      <c r="E51" s="33">
        <f t="shared" si="11"/>
        <v>18834554.249999996</v>
      </c>
      <c r="F51" s="34">
        <f>G34-F50</f>
        <v>-34373174.95999999</v>
      </c>
      <c r="G51" s="33">
        <f t="shared" si="11"/>
        <v>18834554.249999996</v>
      </c>
      <c r="H51" s="35"/>
    </row>
    <row r="52" ht="13.5" thickTop="1"/>
    <row r="53" spans="1:8" ht="12.75">
      <c r="A53" s="2" t="s">
        <v>67</v>
      </c>
      <c r="B53" s="6" t="s">
        <v>63</v>
      </c>
      <c r="C53" s="6"/>
      <c r="D53" s="6" t="s">
        <v>64</v>
      </c>
      <c r="E53" s="6"/>
      <c r="F53" s="6"/>
      <c r="G53" s="6" t="s">
        <v>65</v>
      </c>
      <c r="H53" s="6"/>
    </row>
    <row r="54" spans="1:8" ht="12.75">
      <c r="A54" s="2" t="s">
        <v>58</v>
      </c>
      <c r="B54" s="6" t="s">
        <v>0</v>
      </c>
      <c r="C54" s="6"/>
      <c r="D54" s="6" t="s">
        <v>71</v>
      </c>
      <c r="E54" s="6"/>
      <c r="F54" s="6"/>
      <c r="G54" s="6" t="s">
        <v>59</v>
      </c>
      <c r="H54" s="6"/>
    </row>
    <row r="55" spans="4:6" ht="12.75">
      <c r="D55" s="6" t="s">
        <v>68</v>
      </c>
      <c r="E55" s="6"/>
      <c r="F55" s="6"/>
    </row>
    <row r="57" ht="12.75">
      <c r="D57" s="4"/>
    </row>
    <row r="58" ht="12.75">
      <c r="D58" s="3"/>
    </row>
  </sheetData>
  <sheetProtection/>
  <mergeCells count="17">
    <mergeCell ref="G53:H53"/>
    <mergeCell ref="G54:H54"/>
    <mergeCell ref="F35:H35"/>
    <mergeCell ref="B35:C35"/>
    <mergeCell ref="D35:E35"/>
    <mergeCell ref="D55:F55"/>
    <mergeCell ref="B53:C53"/>
    <mergeCell ref="B54:C54"/>
    <mergeCell ref="D53:F53"/>
    <mergeCell ref="D54:F54"/>
    <mergeCell ref="F7:H7"/>
    <mergeCell ref="B7:C7"/>
    <mergeCell ref="D7:E7"/>
    <mergeCell ref="A1:H1"/>
    <mergeCell ref="A2:H2"/>
    <mergeCell ref="A3:H3"/>
    <mergeCell ref="A6:H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2013-12-03T11:12:15Z</dcterms:modified>
  <cp:category/>
  <cp:version/>
  <cp:contentType/>
  <cp:contentStatus/>
</cp:coreProperties>
</file>