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8" sheetId="1" r:id="rId1"/>
  </sheets>
  <definedNames>
    <definedName name="_xlnm.Print_Area" localSheetId="0">'3º Bim. 2008'!$A$1:$H$53</definedName>
  </definedNames>
  <calcPr fullCalcOnLoad="1"/>
</workbook>
</file>

<file path=xl/sharedStrings.xml><?xml version="1.0" encoding="utf-8"?>
<sst xmlns="http://schemas.openxmlformats.org/spreadsheetml/2006/main" count="74" uniqueCount="65">
  <si>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</si>
  <si>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</si>
  <si>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</si>
  <si>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</si>
  <si>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</si>
  <si>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</si>
  <si>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</si>
  <si>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</si>
  <si>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</si>
  <si>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</si>
  <si>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</si>
  <si>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</si>
  <si>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</si>
  <si>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</si>
  <si>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</si>
  <si>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</si>
  <si>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</si>
  <si>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</si>
  <si>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</si>
  <si>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</si>
  <si>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</si>
  <si>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</si>
  <si>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</si>
  <si>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</si>
  <si>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</si>
  <si>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</si>
  <si>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</si>
  <si>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</si>
  <si>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</si>
  <si>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</si>
  <si>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</si>
  <si>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</si>
  <si>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</si>
  <si>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</si>
  <si>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</si>
  <si>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</si>
  <si>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</si>
  <si>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</si>
  <si>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</si>
  <si>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Resp. pelo Controle Interno</t>
  </si>
  <si>
    <t>No Bimestre (C-B)</t>
  </si>
  <si>
    <t>Previsão Atualizada</t>
  </si>
  <si>
    <t>Dotação Atualizada</t>
  </si>
  <si>
    <t>Em 31/12 Exerc. Anterior (A)</t>
  </si>
  <si>
    <t>I.   Dívida Consolidada</t>
  </si>
  <si>
    <t xml:space="preserve">        Ativo Disponível</t>
  </si>
  <si>
    <t xml:space="preserve">        Haveres Financeiros</t>
  </si>
  <si>
    <t xml:space="preserve">        (-) Restos a Pagar Processados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</si>
  <si>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</si>
  <si>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</si>
  <si>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</si>
  <si>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</si>
  <si>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</si>
  <si>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>II - RESERVA DE CONTINGÊNCIA</t>
  </si>
  <si>
    <t>III - DESPESAS FISCAIS LÍQUIDAS</t>
  </si>
  <si>
    <t xml:space="preserve">    Receitas de alienações de ativos</t>
  </si>
  <si>
    <t>IV -  RESULTADO PRIMÁRIO (I - III+II)</t>
  </si>
  <si>
    <t>Roberto Rolli</t>
  </si>
  <si>
    <t>Rita de Cássia G. e Martins</t>
  </si>
  <si>
    <t>José Bruno Cerri</t>
  </si>
  <si>
    <t>MUNICÍPIO DE ATIBAIA</t>
  </si>
  <si>
    <t>III. Dívida Consolidada Líquida (I-II)</t>
  </si>
  <si>
    <t>José Roberto Trícoli</t>
  </si>
  <si>
    <t>Diretora de Finanças</t>
  </si>
  <si>
    <t>3º BIMESTRE DE 2008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</si>
</sst>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5" fillId="0" borderId="11" xfId="53" applyFont="1" applyBorder="1" applyAlignment="1" applyProtection="1">
      <alignment vertical="center"/>
      <protection locked="0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vertical="center"/>
    </xf>
    <xf numFmtId="43" fontId="25" fillId="26" borderId="15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6" fillId="0" borderId="16" xfId="49" applyFont="1" applyBorder="1" applyAlignment="1" applyProtection="1">
      <alignment horizontal="left" vertical="center" indent="1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5" fillId="26" borderId="16" xfId="49" applyFont="1" applyFill="1" applyBorder="1" applyAlignment="1" applyProtection="1">
      <alignment horizontal="center" vertical="center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center" vertical="center"/>
      <protection hidden="1"/>
    </xf>
    <xf numFmtId="0" fontId="35" fillId="25" borderId="20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25" fillId="0" borderId="16" xfId="49" applyFont="1" applyBorder="1" applyAlignment="1" applyProtection="1">
      <alignment horizontal="left" vertical="center" indent="1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tabSelected="1" zoomScalePageLayoutView="0" workbookViewId="0" topLeftCell="A34">
      <selection activeCell="A36" sqref="A36:B36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60" t="s">
        <v>12</v>
      </c>
      <c r="B1" s="60"/>
      <c r="C1" s="60"/>
      <c r="D1" s="60"/>
      <c r="E1" s="60"/>
      <c r="F1" s="60"/>
      <c r="G1" s="60"/>
      <c r="H1" s="60"/>
    </row>
    <row r="2" spans="1:8" ht="15.75">
      <c r="A2" s="61" t="s">
        <v>13</v>
      </c>
      <c r="B2" s="61"/>
      <c r="C2" s="61"/>
      <c r="D2" s="61"/>
      <c r="E2" s="61"/>
      <c r="F2" s="61"/>
      <c r="G2" s="61"/>
      <c r="H2" s="61"/>
    </row>
    <row r="3" spans="1:8" ht="15.75">
      <c r="A3" s="61" t="s">
        <v>9</v>
      </c>
      <c r="B3" s="61"/>
      <c r="C3" s="61"/>
      <c r="D3" s="61"/>
      <c r="E3" s="61"/>
      <c r="F3" s="61"/>
      <c r="G3" s="61"/>
      <c r="H3" s="61"/>
    </row>
    <row r="4" spans="1:8" ht="18">
      <c r="A4" s="31" t="s">
        <v>60</v>
      </c>
      <c r="B4" s="10"/>
      <c r="C4" s="9"/>
      <c r="D4" s="9"/>
      <c r="E4" s="9"/>
      <c r="F4" s="9"/>
      <c r="G4" s="9"/>
      <c r="H4" s="9"/>
    </row>
    <row r="5" spans="1:8" ht="18">
      <c r="A5" s="31" t="s">
        <v>64</v>
      </c>
      <c r="B5" s="10"/>
      <c r="C5" s="9"/>
      <c r="D5" s="9"/>
      <c r="E5" s="9"/>
      <c r="F5" s="9"/>
      <c r="G5" s="9"/>
      <c r="H5" s="9"/>
    </row>
    <row r="6" spans="1:8" ht="15.75">
      <c r="A6" s="32"/>
      <c r="B6" s="4"/>
      <c r="C6" s="4"/>
      <c r="D6" s="4"/>
      <c r="E6" s="4"/>
      <c r="F6" s="4"/>
      <c r="G6" s="5"/>
      <c r="H6" s="2"/>
    </row>
    <row r="7" spans="1:8" ht="16.5" thickBot="1">
      <c r="A7" s="33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62" t="s">
        <v>14</v>
      </c>
      <c r="B8" s="63"/>
      <c r="C8" s="56" t="s">
        <v>41</v>
      </c>
      <c r="D8" s="56"/>
      <c r="E8" s="56"/>
      <c r="F8" s="56" t="s">
        <v>15</v>
      </c>
      <c r="G8" s="56"/>
      <c r="H8" s="66" t="s">
        <v>6</v>
      </c>
    </row>
    <row r="9" spans="1:8" ht="24.75" customHeight="1">
      <c r="A9" s="64"/>
      <c r="B9" s="65"/>
      <c r="C9" s="38" t="s">
        <v>16</v>
      </c>
      <c r="D9" s="38" t="s">
        <v>17</v>
      </c>
      <c r="E9" s="38" t="s">
        <v>11</v>
      </c>
      <c r="F9" s="38" t="s">
        <v>10</v>
      </c>
      <c r="G9" s="38" t="s">
        <v>11</v>
      </c>
      <c r="H9" s="67"/>
    </row>
    <row r="10" spans="1:8" ht="19.5" customHeight="1">
      <c r="A10" s="50" t="s">
        <v>18</v>
      </c>
      <c r="B10" s="51"/>
      <c r="C10" s="13">
        <v>169211470</v>
      </c>
      <c r="D10" s="13">
        <v>28853652.42</v>
      </c>
      <c r="E10" s="13">
        <v>90504757.72</v>
      </c>
      <c r="F10" s="13">
        <v>31250893.84</v>
      </c>
      <c r="G10" s="13">
        <v>103923477.21</v>
      </c>
      <c r="H10" s="14">
        <v>92406233.83</v>
      </c>
    </row>
    <row r="11" spans="1:8" ht="19.5" customHeight="1">
      <c r="A11" s="50" t="s">
        <v>19</v>
      </c>
      <c r="B11" s="51"/>
      <c r="C11" s="13">
        <v>16788530</v>
      </c>
      <c r="D11" s="13">
        <v>2398361.37</v>
      </c>
      <c r="E11" s="13">
        <v>2398361.37</v>
      </c>
      <c r="F11" s="13">
        <v>2166112.69</v>
      </c>
      <c r="G11" s="13">
        <v>4555380.29</v>
      </c>
      <c r="H11" s="14">
        <v>2579218.41</v>
      </c>
    </row>
    <row r="12" spans="1:8" ht="19.5" customHeight="1">
      <c r="A12" s="52" t="s">
        <v>20</v>
      </c>
      <c r="B12" s="53"/>
      <c r="C12" s="29">
        <f aca="true" t="shared" si="0" ref="C12:H12">SUM(C10:C11)</f>
        <v>186000000</v>
      </c>
      <c r="D12" s="29">
        <f t="shared" si="0"/>
        <v>31252013.790000003</v>
      </c>
      <c r="E12" s="29">
        <f t="shared" si="0"/>
        <v>92903119.09</v>
      </c>
      <c r="F12" s="29">
        <f t="shared" si="0"/>
        <v>33417006.53</v>
      </c>
      <c r="G12" s="29">
        <f t="shared" si="0"/>
        <v>108478857.5</v>
      </c>
      <c r="H12" s="42">
        <f t="shared" si="0"/>
        <v>94985452.24</v>
      </c>
    </row>
    <row r="13" spans="1:8" ht="19.5" customHeight="1">
      <c r="A13" s="68" t="s">
        <v>21</v>
      </c>
      <c r="B13" s="69"/>
      <c r="C13" s="17"/>
      <c r="D13" s="13"/>
      <c r="E13" s="13"/>
      <c r="F13" s="13"/>
      <c r="G13" s="13"/>
      <c r="H13" s="16"/>
    </row>
    <row r="14" spans="1:8" ht="19.5" customHeight="1">
      <c r="A14" s="50" t="s">
        <v>22</v>
      </c>
      <c r="B14" s="51"/>
      <c r="C14" s="13">
        <v>7479530</v>
      </c>
      <c r="D14" s="13">
        <v>1068504.27</v>
      </c>
      <c r="E14" s="13">
        <v>1068504.27</v>
      </c>
      <c r="F14" s="13">
        <v>1783816.32</v>
      </c>
      <c r="G14" s="13">
        <v>2949860.66</v>
      </c>
      <c r="H14" s="14">
        <v>0</v>
      </c>
    </row>
    <row r="15" spans="1:8" ht="19.5" customHeight="1">
      <c r="A15" s="50" t="s">
        <v>5</v>
      </c>
      <c r="B15" s="51"/>
      <c r="C15" s="19">
        <v>1865000</v>
      </c>
      <c r="D15" s="19">
        <v>450871.44</v>
      </c>
      <c r="E15" s="19">
        <v>917931.44</v>
      </c>
      <c r="F15" s="19">
        <v>717256.65</v>
      </c>
      <c r="G15" s="19">
        <v>1377054.65</v>
      </c>
      <c r="H15" s="14">
        <v>1127615.72</v>
      </c>
    </row>
    <row r="16" spans="1:8" ht="19.5" customHeight="1">
      <c r="A16" s="50" t="s">
        <v>2</v>
      </c>
      <c r="B16" s="51"/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4">
        <v>0</v>
      </c>
    </row>
    <row r="17" spans="1:8" ht="19.5" customHeight="1">
      <c r="A17" s="50" t="s">
        <v>55</v>
      </c>
      <c r="B17" s="51"/>
      <c r="C17" s="13">
        <v>100000</v>
      </c>
      <c r="D17" s="13">
        <v>14285.71</v>
      </c>
      <c r="E17" s="13">
        <v>14285.71</v>
      </c>
      <c r="F17" s="13">
        <v>5000</v>
      </c>
      <c r="G17" s="13">
        <v>42908.67</v>
      </c>
      <c r="H17" s="14">
        <v>215803.38</v>
      </c>
    </row>
    <row r="18" spans="1:8" ht="19.5" customHeight="1">
      <c r="A18" s="52" t="s">
        <v>23</v>
      </c>
      <c r="B18" s="53"/>
      <c r="C18" s="29">
        <f aca="true" t="shared" si="1" ref="C18:H18">SUM(C14:C17)</f>
        <v>9444530</v>
      </c>
      <c r="D18" s="29">
        <f t="shared" si="1"/>
        <v>1533661.42</v>
      </c>
      <c r="E18" s="29">
        <f t="shared" si="1"/>
        <v>2000721.42</v>
      </c>
      <c r="F18" s="29">
        <f t="shared" si="1"/>
        <v>2506072.97</v>
      </c>
      <c r="G18" s="29">
        <f t="shared" si="1"/>
        <v>4369823.98</v>
      </c>
      <c r="H18" s="42">
        <f t="shared" si="1"/>
        <v>1343419.1</v>
      </c>
    </row>
    <row r="19" spans="1:8" ht="19.5" customHeight="1" thickBot="1">
      <c r="A19" s="54" t="s">
        <v>3</v>
      </c>
      <c r="B19" s="55"/>
      <c r="C19" s="40">
        <f aca="true" t="shared" si="2" ref="C19:H19">SUM(C12-C18)</f>
        <v>176555470</v>
      </c>
      <c r="D19" s="40">
        <f t="shared" si="2"/>
        <v>29718352.370000005</v>
      </c>
      <c r="E19" s="40">
        <f t="shared" si="2"/>
        <v>90902397.67</v>
      </c>
      <c r="F19" s="40">
        <f t="shared" si="2"/>
        <v>30910933.560000002</v>
      </c>
      <c r="G19" s="40">
        <f t="shared" si="2"/>
        <v>104109033.52</v>
      </c>
      <c r="H19" s="41">
        <f t="shared" si="2"/>
        <v>93642033.14</v>
      </c>
    </row>
    <row r="20" spans="1:8" ht="19.5" customHeight="1" thickBot="1" thickTop="1">
      <c r="A20" s="11"/>
      <c r="B20" s="11"/>
      <c r="C20" s="12"/>
      <c r="D20" s="12"/>
      <c r="E20" s="12"/>
      <c r="F20" s="12"/>
      <c r="G20" s="12"/>
      <c r="H20" s="12"/>
    </row>
    <row r="21" spans="1:8" ht="19.5" customHeight="1" thickTop="1">
      <c r="A21" s="62" t="s">
        <v>24</v>
      </c>
      <c r="B21" s="63"/>
      <c r="C21" s="56" t="s">
        <v>42</v>
      </c>
      <c r="D21" s="56"/>
      <c r="E21" s="56"/>
      <c r="F21" s="56" t="s">
        <v>25</v>
      </c>
      <c r="G21" s="56"/>
      <c r="H21" s="66" t="s">
        <v>36</v>
      </c>
    </row>
    <row r="22" spans="1:8" ht="24.75" customHeight="1">
      <c r="A22" s="64"/>
      <c r="B22" s="65"/>
      <c r="C22" s="38" t="s">
        <v>16</v>
      </c>
      <c r="D22" s="38" t="s">
        <v>17</v>
      </c>
      <c r="E22" s="38" t="s">
        <v>11</v>
      </c>
      <c r="F22" s="38" t="s">
        <v>10</v>
      </c>
      <c r="G22" s="38" t="s">
        <v>11</v>
      </c>
      <c r="H22" s="70"/>
    </row>
    <row r="23" spans="1:8" ht="19.5" customHeight="1">
      <c r="A23" s="50" t="s">
        <v>26</v>
      </c>
      <c r="B23" s="51"/>
      <c r="C23" s="13">
        <v>163552580.18</v>
      </c>
      <c r="D23" s="19">
        <v>27193598.7</v>
      </c>
      <c r="E23" s="19">
        <v>81440934.1</v>
      </c>
      <c r="F23" s="13">
        <v>25817360.49</v>
      </c>
      <c r="G23" s="13">
        <v>73905933.51</v>
      </c>
      <c r="H23" s="14">
        <v>63762327.51</v>
      </c>
    </row>
    <row r="24" spans="1:8" ht="19.5" customHeight="1">
      <c r="A24" s="50" t="s">
        <v>27</v>
      </c>
      <c r="B24" s="51"/>
      <c r="C24" s="13">
        <v>1482000</v>
      </c>
      <c r="D24" s="19">
        <v>247000</v>
      </c>
      <c r="E24" s="19">
        <v>741000</v>
      </c>
      <c r="F24" s="13">
        <v>129846.32</v>
      </c>
      <c r="G24" s="13">
        <v>454359.1</v>
      </c>
      <c r="H24" s="14">
        <v>278354.68</v>
      </c>
    </row>
    <row r="25" spans="1:8" ht="19.5" customHeight="1">
      <c r="A25" s="52" t="s">
        <v>28</v>
      </c>
      <c r="B25" s="53"/>
      <c r="C25" s="29">
        <f aca="true" t="shared" si="3" ref="C25:H25">SUM(C23-C24)</f>
        <v>162070580.18</v>
      </c>
      <c r="D25" s="29">
        <f t="shared" si="3"/>
        <v>26946598.7</v>
      </c>
      <c r="E25" s="29">
        <f t="shared" si="3"/>
        <v>80699934.1</v>
      </c>
      <c r="F25" s="29">
        <f t="shared" si="3"/>
        <v>25687514.169999998</v>
      </c>
      <c r="G25" s="29">
        <f>SUM(G23-G24)</f>
        <v>73451574.41000001</v>
      </c>
      <c r="H25" s="42">
        <f t="shared" si="3"/>
        <v>63483972.83</v>
      </c>
    </row>
    <row r="26" spans="1:8" ht="19.5" customHeight="1">
      <c r="A26" s="50" t="s">
        <v>29</v>
      </c>
      <c r="B26" s="51"/>
      <c r="C26" s="13">
        <v>43493989.3</v>
      </c>
      <c r="D26" s="19">
        <v>7225248.22</v>
      </c>
      <c r="E26" s="19">
        <v>21525744.66</v>
      </c>
      <c r="F26" s="13">
        <v>5047515</v>
      </c>
      <c r="G26" s="13">
        <v>10269756.85</v>
      </c>
      <c r="H26" s="14">
        <v>5938196.81</v>
      </c>
    </row>
    <row r="27" spans="1:8" ht="19.5" customHeight="1">
      <c r="A27" s="50" t="s">
        <v>21</v>
      </c>
      <c r="B27" s="51"/>
      <c r="C27" s="13">
        <f aca="true" t="shared" si="4" ref="C27:H27">SUM(C28:C30)</f>
        <v>1004000</v>
      </c>
      <c r="D27" s="13">
        <f t="shared" si="4"/>
        <v>166500</v>
      </c>
      <c r="E27" s="13">
        <f t="shared" si="4"/>
        <v>499500</v>
      </c>
      <c r="F27" s="13">
        <f t="shared" si="4"/>
        <v>195755.34</v>
      </c>
      <c r="G27" s="13">
        <f t="shared" si="4"/>
        <v>616095.39</v>
      </c>
      <c r="H27" s="43">
        <f t="shared" si="4"/>
        <v>432591.05</v>
      </c>
    </row>
    <row r="28" spans="1:8" ht="19.5" customHeight="1">
      <c r="A28" s="50" t="s">
        <v>30</v>
      </c>
      <c r="B28" s="51"/>
      <c r="C28" s="13">
        <v>1004000</v>
      </c>
      <c r="D28" s="19">
        <v>166500</v>
      </c>
      <c r="E28" s="19">
        <v>499500</v>
      </c>
      <c r="F28" s="13">
        <v>195755.34</v>
      </c>
      <c r="G28" s="13">
        <v>616095.39</v>
      </c>
      <c r="H28" s="14">
        <v>432591.05</v>
      </c>
    </row>
    <row r="29" spans="1:8" ht="19.5" customHeight="1">
      <c r="A29" s="50" t="s">
        <v>31</v>
      </c>
      <c r="B29" s="51"/>
      <c r="C29" s="19"/>
      <c r="D29" s="19"/>
      <c r="E29" s="19"/>
      <c r="F29" s="19"/>
      <c r="G29" s="19"/>
      <c r="H29" s="14"/>
    </row>
    <row r="30" spans="1:8" ht="19.5" customHeight="1">
      <c r="A30" s="50" t="s">
        <v>4</v>
      </c>
      <c r="B30" s="51"/>
      <c r="C30" s="19"/>
      <c r="D30" s="19"/>
      <c r="E30" s="19"/>
      <c r="F30" s="19"/>
      <c r="G30" s="19"/>
      <c r="H30" s="14"/>
    </row>
    <row r="31" spans="1:8" ht="19.5" customHeight="1">
      <c r="A31" s="52" t="s">
        <v>28</v>
      </c>
      <c r="B31" s="53"/>
      <c r="C31" s="29">
        <f aca="true" t="shared" si="5" ref="C31:H31">SUM(C26-C27)</f>
        <v>42489989.3</v>
      </c>
      <c r="D31" s="29">
        <f t="shared" si="5"/>
        <v>7058748.22</v>
      </c>
      <c r="E31" s="29">
        <f t="shared" si="5"/>
        <v>21026244.66</v>
      </c>
      <c r="F31" s="29">
        <f t="shared" si="5"/>
        <v>4851759.66</v>
      </c>
      <c r="G31" s="29">
        <f t="shared" si="5"/>
        <v>9653661.459999999</v>
      </c>
      <c r="H31" s="42">
        <f t="shared" si="5"/>
        <v>5505605.76</v>
      </c>
    </row>
    <row r="32" spans="1:8" ht="19.5" customHeight="1">
      <c r="A32" s="68" t="s">
        <v>53</v>
      </c>
      <c r="B32" s="69"/>
      <c r="C32" s="15">
        <v>1670000</v>
      </c>
      <c r="D32" s="20"/>
      <c r="E32" s="20"/>
      <c r="F32" s="39"/>
      <c r="G32" s="39"/>
      <c r="H32" s="18"/>
    </row>
    <row r="33" spans="1:8" ht="19.5" customHeight="1">
      <c r="A33" s="68" t="s">
        <v>54</v>
      </c>
      <c r="B33" s="69"/>
      <c r="C33" s="15">
        <f aca="true" t="shared" si="6" ref="C33:H33">SUM(C25+C31)</f>
        <v>204560569.48000002</v>
      </c>
      <c r="D33" s="15">
        <f t="shared" si="6"/>
        <v>34005346.92</v>
      </c>
      <c r="E33" s="15">
        <f t="shared" si="6"/>
        <v>101726178.75999999</v>
      </c>
      <c r="F33" s="15">
        <f t="shared" si="6"/>
        <v>30539273.83</v>
      </c>
      <c r="G33" s="15">
        <f t="shared" si="6"/>
        <v>83105235.87</v>
      </c>
      <c r="H33" s="16">
        <f t="shared" si="6"/>
        <v>68989578.59</v>
      </c>
    </row>
    <row r="34" spans="1:8" ht="19.5" customHeight="1" thickBot="1">
      <c r="A34" s="54" t="s">
        <v>56</v>
      </c>
      <c r="B34" s="55"/>
      <c r="C34" s="40">
        <f>C19-C33+C32</f>
        <v>-26335099.48000002</v>
      </c>
      <c r="D34" s="40">
        <f>D19-D33</f>
        <v>-4286994.549999997</v>
      </c>
      <c r="E34" s="40">
        <f>E19-E33</f>
        <v>-10823781.089999989</v>
      </c>
      <c r="F34" s="40">
        <f>F19-F33</f>
        <v>371659.7300000042</v>
      </c>
      <c r="G34" s="40">
        <f>G19-G33</f>
        <v>21003797.64999999</v>
      </c>
      <c r="H34" s="41">
        <f>H19-H33</f>
        <v>24652454.549999997</v>
      </c>
    </row>
    <row r="35" spans="1:8" ht="19.5" customHeight="1" thickTop="1">
      <c r="A35" s="58"/>
      <c r="B35" s="59"/>
      <c r="C35" s="4"/>
      <c r="D35" s="4"/>
      <c r="E35" s="4"/>
      <c r="F35" s="4"/>
      <c r="G35" s="4"/>
      <c r="H35" s="4"/>
    </row>
    <row r="36" spans="1:8" ht="19.5" customHeight="1" thickBot="1">
      <c r="A36" s="33" t="s">
        <v>32</v>
      </c>
      <c r="B36" s="33"/>
      <c r="C36" s="37"/>
      <c r="D36" s="2"/>
      <c r="E36" s="2"/>
      <c r="F36" s="2"/>
      <c r="G36" s="2"/>
      <c r="H36" s="2"/>
    </row>
    <row r="37" spans="1:8" ht="19.5" customHeight="1" thickTop="1">
      <c r="A37" s="73" t="s">
        <v>33</v>
      </c>
      <c r="B37" s="56" t="s">
        <v>34</v>
      </c>
      <c r="C37" s="56"/>
      <c r="D37" s="56"/>
      <c r="E37" s="56" t="s">
        <v>32</v>
      </c>
      <c r="F37" s="56"/>
      <c r="G37" s="56"/>
      <c r="H37" s="57"/>
    </row>
    <row r="38" spans="1:8" ht="24.75" customHeight="1">
      <c r="A38" s="74"/>
      <c r="B38" s="22" t="s">
        <v>43</v>
      </c>
      <c r="C38" s="22" t="s">
        <v>35</v>
      </c>
      <c r="D38" s="22" t="s">
        <v>37</v>
      </c>
      <c r="E38" s="71" t="s">
        <v>40</v>
      </c>
      <c r="F38" s="71"/>
      <c r="G38" s="71" t="s">
        <v>52</v>
      </c>
      <c r="H38" s="72"/>
    </row>
    <row r="39" spans="1:8" ht="19.5" customHeight="1">
      <c r="A39" s="35" t="s">
        <v>44</v>
      </c>
      <c r="B39" s="20">
        <v>8495991.42</v>
      </c>
      <c r="C39" s="20">
        <v>9241695.71</v>
      </c>
      <c r="D39" s="20">
        <v>10829756.69</v>
      </c>
      <c r="E39" s="21"/>
      <c r="F39" s="21"/>
      <c r="G39" s="21"/>
      <c r="H39" s="23"/>
    </row>
    <row r="40" spans="1:8" ht="19.5" customHeight="1">
      <c r="A40" s="35" t="s">
        <v>51</v>
      </c>
      <c r="B40" s="24">
        <f>SUM(B41-B43)</f>
        <v>28475220.11</v>
      </c>
      <c r="C40" s="24">
        <f>SUM(C41-C43)</f>
        <v>50701225.70999999</v>
      </c>
      <c r="D40" s="24">
        <f>SUM(D41-D43)</f>
        <v>49845787.02</v>
      </c>
      <c r="E40" s="21"/>
      <c r="F40" s="21"/>
      <c r="G40" s="21"/>
      <c r="H40" s="23"/>
    </row>
    <row r="41" spans="1:8" ht="19.5" customHeight="1">
      <c r="A41" s="34" t="s">
        <v>45</v>
      </c>
      <c r="B41" s="19">
        <v>38163285.8</v>
      </c>
      <c r="C41" s="19">
        <v>52887071.23</v>
      </c>
      <c r="D41" s="19">
        <v>51236993.39</v>
      </c>
      <c r="E41" s="21"/>
      <c r="F41" s="21"/>
      <c r="G41" s="21"/>
      <c r="H41" s="23"/>
    </row>
    <row r="42" spans="1:8" ht="19.5" customHeight="1">
      <c r="A42" s="34" t="s">
        <v>46</v>
      </c>
      <c r="B42" s="19"/>
      <c r="C42" s="19"/>
      <c r="D42" s="19"/>
      <c r="E42" s="21"/>
      <c r="F42" s="21"/>
      <c r="G42" s="21"/>
      <c r="H42" s="23"/>
    </row>
    <row r="43" spans="1:8" ht="19.5" customHeight="1">
      <c r="A43" s="34" t="s">
        <v>47</v>
      </c>
      <c r="B43" s="19">
        <v>9688065.69</v>
      </c>
      <c r="C43" s="19">
        <v>2185845.52</v>
      </c>
      <c r="D43" s="19">
        <v>1391206.37</v>
      </c>
      <c r="E43" s="25"/>
      <c r="F43" s="25"/>
      <c r="G43" s="25"/>
      <c r="H43" s="26"/>
    </row>
    <row r="44" spans="1:8" ht="19.5" customHeight="1">
      <c r="A44" s="35" t="s">
        <v>61</v>
      </c>
      <c r="B44" s="15">
        <f>B39-B40</f>
        <v>-19979228.689999998</v>
      </c>
      <c r="C44" s="15">
        <f>C39-C40</f>
        <v>-41459529.99999999</v>
      </c>
      <c r="D44" s="15">
        <f>D39-D40</f>
        <v>-39016030.330000006</v>
      </c>
      <c r="E44" s="44"/>
      <c r="F44" s="44"/>
      <c r="G44" s="44"/>
      <c r="H44" s="46"/>
    </row>
    <row r="45" spans="1:8" ht="19.5" customHeight="1">
      <c r="A45" s="35" t="s">
        <v>48</v>
      </c>
      <c r="B45" s="27"/>
      <c r="C45" s="27"/>
      <c r="D45" s="27"/>
      <c r="E45" s="44"/>
      <c r="F45" s="44"/>
      <c r="G45" s="44"/>
      <c r="H45" s="46"/>
    </row>
    <row r="46" spans="1:8" ht="19.5" customHeight="1">
      <c r="A46" s="35" t="s">
        <v>49</v>
      </c>
      <c r="B46" s="19"/>
      <c r="C46" s="19"/>
      <c r="D46" s="19"/>
      <c r="E46" s="44"/>
      <c r="F46" s="44"/>
      <c r="G46" s="44"/>
      <c r="H46" s="46"/>
    </row>
    <row r="47" spans="1:8" ht="19.5" customHeight="1" thickBot="1">
      <c r="A47" s="30" t="s">
        <v>50</v>
      </c>
      <c r="B47" s="28">
        <f>B44+B45-B46</f>
        <v>-19979228.689999998</v>
      </c>
      <c r="C47" s="36">
        <f>C44+C45-C46</f>
        <v>-41459529.99999999</v>
      </c>
      <c r="D47" s="36">
        <f>D44+D45-D46</f>
        <v>-39016030.330000006</v>
      </c>
      <c r="E47" s="45">
        <v>2443499.67</v>
      </c>
      <c r="F47" s="45"/>
      <c r="G47" s="45">
        <v>-19036801.64</v>
      </c>
      <c r="H47" s="48"/>
    </row>
    <row r="48" spans="1:8" ht="16.5" thickTop="1">
      <c r="A48" s="3"/>
      <c r="B48" s="7"/>
      <c r="C48" s="7"/>
      <c r="D48" s="7"/>
      <c r="E48" s="7"/>
      <c r="F48" s="7"/>
      <c r="G48" s="7"/>
      <c r="H48" s="7"/>
    </row>
    <row r="49" spans="1:8" ht="12.75">
      <c r="A49" s="8" t="s">
        <v>62</v>
      </c>
      <c r="B49" s="49" t="s">
        <v>57</v>
      </c>
      <c r="C49" s="49"/>
      <c r="D49" s="49" t="s">
        <v>58</v>
      </c>
      <c r="E49" s="49"/>
      <c r="F49" s="49"/>
      <c r="G49" s="49" t="s">
        <v>59</v>
      </c>
      <c r="H49" s="49"/>
    </row>
    <row r="50" spans="1:8" ht="12.75">
      <c r="A50" s="8" t="s">
        <v>8</v>
      </c>
      <c r="B50" s="49" t="s">
        <v>0</v>
      </c>
      <c r="C50" s="49"/>
      <c r="D50" s="49" t="s">
        <v>63</v>
      </c>
      <c r="E50" s="49"/>
      <c r="F50" s="49"/>
      <c r="G50" s="49" t="s">
        <v>39</v>
      </c>
      <c r="H50" s="49"/>
    </row>
    <row r="51" spans="4:8" ht="12.75">
      <c r="D51" s="49" t="s">
        <v>1</v>
      </c>
      <c r="E51" s="49"/>
      <c r="F51" s="49"/>
      <c r="G51" s="47"/>
      <c r="H51" s="47"/>
    </row>
  </sheetData>
  <sheetProtection/>
  <mergeCells count="55">
    <mergeCell ref="A37:A38"/>
    <mergeCell ref="A19:B19"/>
    <mergeCell ref="A24:B24"/>
    <mergeCell ref="A25:B25"/>
    <mergeCell ref="A26:B26"/>
    <mergeCell ref="D51:F51"/>
    <mergeCell ref="B49:C49"/>
    <mergeCell ref="B50:C50"/>
    <mergeCell ref="D49:F49"/>
    <mergeCell ref="D50:F50"/>
    <mergeCell ref="H21:H22"/>
    <mergeCell ref="C21:E21"/>
    <mergeCell ref="G38:H38"/>
    <mergeCell ref="E38:F38"/>
    <mergeCell ref="A15:B15"/>
    <mergeCell ref="F21:G21"/>
    <mergeCell ref="A23:B23"/>
    <mergeCell ref="A18:B18"/>
    <mergeCell ref="A32:B32"/>
    <mergeCell ref="A33:B33"/>
    <mergeCell ref="A11:B11"/>
    <mergeCell ref="A12:B12"/>
    <mergeCell ref="A13:B13"/>
    <mergeCell ref="A14:B14"/>
    <mergeCell ref="A21:B22"/>
    <mergeCell ref="E45:F45"/>
    <mergeCell ref="A27:B27"/>
    <mergeCell ref="A28:B28"/>
    <mergeCell ref="A16:B16"/>
    <mergeCell ref="A17:B17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1:B31"/>
    <mergeCell ref="A34:B34"/>
    <mergeCell ref="E44:F44"/>
    <mergeCell ref="E37:H37"/>
    <mergeCell ref="B37:D37"/>
    <mergeCell ref="A29:B29"/>
    <mergeCell ref="A35:B35"/>
    <mergeCell ref="E46:F46"/>
    <mergeCell ref="E47:F47"/>
    <mergeCell ref="G44:H44"/>
    <mergeCell ref="G45:H45"/>
    <mergeCell ref="G46:H46"/>
    <mergeCell ref="G51:H51"/>
    <mergeCell ref="G47:H47"/>
    <mergeCell ref="G50:H50"/>
    <mergeCell ref="G49:H49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2013-12-03T11:03:14Z</dcterms:modified>
  <cp:category/>
  <cp:version/>
  <cp:contentType/>
  <cp:contentStatus/>
</cp:coreProperties>
</file>