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8" sheetId="1" r:id="rId1"/>
  </sheets>
  <definedNames>
    <definedName name="_xlnm.Print_Area" localSheetId="0">'3º Bim. 2008'!$A$1:$H$56</definedName>
  </definedNames>
  <calcPr fullCalcOnLoad="1"/>
</workbook>
</file>

<file path=xl/sharedStrings.xml><?xml version="1.0" encoding="utf-8"?>
<sst xmlns="http://schemas.openxmlformats.org/spreadsheetml/2006/main" count="80" uniqueCount="73">
  <si>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</si>
  <si>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</si>
  <si>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</si>
  <si>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</si>
  <si>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</si>
  <si>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</si>
  <si>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</si>
  <si>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</si>
  <si>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</si>
  <si>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</si>
  <si>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</si>
  <si>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</si>
  <si>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</si>
  <si>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</si>
  <si>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</si>
  <si>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</si>
  <si>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</si>
  <si>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</si>
  <si>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</si>
  <si>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</si>
  <si>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</si>
  <si>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</si>
  <si>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</si>
  <si>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</si>
  <si>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</si>
  <si>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</si>
  <si>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</si>
  <si>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</si>
  <si>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</si>
  <si>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</si>
  <si>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</si>
  <si>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</si>
  <si>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</si>
  <si>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</si>
  <si>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</si>
  <si>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</si>
  <si>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</si>
  <si>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</si>
  <si>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</si>
  <si>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</si>
  <si>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</si>
  <si>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</si>
  <si>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</si>
  <si>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</si>
  <si>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</si>
  <si>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</si>
  <si>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</si>
  <si>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</si>
  <si>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</si>
  <si>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</si>
  <si>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</si>
  <si>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</si>
  <si>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</si>
  <si>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</si>
  <si>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</si>
  <si>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</si>
  <si>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</si>
  <si>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</si>
  <si>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</si>
  <si>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</si>
  <si>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</si>
  <si>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</si>
  <si>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</si>
  <si>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</si>
  <si>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</si>
  <si>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</si>
  <si>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</si>
  <si>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3º BIMESTRE DE 2008</t>
  </si>
  <si>
    <t>José Roberto Trícoli</t>
  </si>
  <si>
    <t>Diretora de Finanças</t>
  </si>
  <si>
    <t>3º BIMESTRE</t>
  </si>
  <si>
    <t>José Bruno Cerri</t>
  </si>
  <si>
    <t>Resp. Controle Interno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</si>
</sst>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40">
      <selection activeCell="G54" sqref="G54:H54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30" t="s">
        <v>5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8">
      <c r="A3" s="32" t="s">
        <v>7</v>
      </c>
      <c r="B3" s="32"/>
      <c r="C3" s="32"/>
      <c r="D3" s="32"/>
      <c r="E3" s="32"/>
      <c r="F3" s="32"/>
      <c r="G3" s="32"/>
      <c r="H3" s="32"/>
    </row>
    <row r="4" spans="1:8" ht="15.75">
      <c r="A4" s="17" t="s">
        <v>64</v>
      </c>
      <c r="B4" s="18"/>
      <c r="C4" s="19"/>
      <c r="D4" s="19"/>
      <c r="E4" s="19"/>
      <c r="F4" s="19"/>
      <c r="G4" s="19"/>
      <c r="H4" s="19"/>
    </row>
    <row r="5" spans="1:8" ht="18">
      <c r="A5" s="17" t="s">
        <v>67</v>
      </c>
      <c r="B5" s="3"/>
      <c r="C5" s="4"/>
      <c r="D5" s="4"/>
      <c r="E5" s="4"/>
      <c r="F5" s="4"/>
      <c r="G5" s="4"/>
      <c r="H5" s="4"/>
    </row>
    <row r="6" spans="1:8" ht="13.5" thickBot="1">
      <c r="A6" s="33" t="s">
        <v>8</v>
      </c>
      <c r="B6" s="33"/>
      <c r="C6" s="33"/>
      <c r="D6" s="33"/>
      <c r="E6" s="33"/>
      <c r="F6" s="33"/>
      <c r="G6" s="33"/>
      <c r="H6" s="33"/>
    </row>
    <row r="7" spans="1:8" ht="19.5" customHeight="1" thickTop="1">
      <c r="A7" s="15" t="s">
        <v>9</v>
      </c>
      <c r="B7" s="34" t="s">
        <v>10</v>
      </c>
      <c r="C7" s="34"/>
      <c r="D7" s="34" t="s">
        <v>70</v>
      </c>
      <c r="E7" s="34"/>
      <c r="F7" s="34" t="s">
        <v>11</v>
      </c>
      <c r="G7" s="34"/>
      <c r="H7" s="35"/>
    </row>
    <row r="8" spans="1:8" ht="19.5" customHeight="1">
      <c r="A8" s="14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15</v>
      </c>
      <c r="G8" s="23" t="s">
        <v>17</v>
      </c>
      <c r="H8" s="24" t="s">
        <v>18</v>
      </c>
    </row>
    <row r="9" spans="1:10" ht="19.5" customHeight="1">
      <c r="A9" s="12" t="s">
        <v>19</v>
      </c>
      <c r="B9" s="10">
        <f aca="true" t="shared" si="0" ref="B9:G9">SUM(B10+B18+B19+B20+B21+B22+B23+B24+B25)</f>
        <v>169211470</v>
      </c>
      <c r="C9" s="10">
        <f t="shared" si="0"/>
        <v>169211470</v>
      </c>
      <c r="D9" s="10">
        <f t="shared" si="0"/>
        <v>28853652.42</v>
      </c>
      <c r="E9" s="10">
        <f t="shared" si="0"/>
        <v>31250893.84</v>
      </c>
      <c r="F9" s="10">
        <f t="shared" si="0"/>
        <v>90504757.72</v>
      </c>
      <c r="G9" s="10">
        <f t="shared" si="0"/>
        <v>103923477.21</v>
      </c>
      <c r="H9" s="25">
        <f>C9-G9</f>
        <v>65287992.79000001</v>
      </c>
      <c r="J9" s="21"/>
    </row>
    <row r="10" spans="1:10" ht="19.5" customHeight="1">
      <c r="A10" s="16" t="s">
        <v>20</v>
      </c>
      <c r="B10" s="5">
        <f aca="true" t="shared" si="1" ref="B10:G10">SUM(B11+B16+B17)</f>
        <v>60276000</v>
      </c>
      <c r="C10" s="5">
        <f t="shared" si="1"/>
        <v>60276000</v>
      </c>
      <c r="D10" s="5">
        <f t="shared" si="1"/>
        <v>9197069.25</v>
      </c>
      <c r="E10" s="5">
        <f t="shared" si="1"/>
        <v>9248920.12</v>
      </c>
      <c r="F10" s="5">
        <f t="shared" si="1"/>
        <v>33910257.71</v>
      </c>
      <c r="G10" s="5">
        <f t="shared" si="1"/>
        <v>36104750.78</v>
      </c>
      <c r="H10" s="6">
        <f>C10-G10</f>
        <v>24171249.22</v>
      </c>
      <c r="J10" s="21"/>
    </row>
    <row r="11" spans="1:10" ht="19.5" customHeight="1">
      <c r="A11" s="16" t="s">
        <v>21</v>
      </c>
      <c r="B11" s="5">
        <f aca="true" t="shared" si="2" ref="B11:G11">SUM(B12:B15)</f>
        <v>45860000</v>
      </c>
      <c r="C11" s="5">
        <f t="shared" si="2"/>
        <v>45860000</v>
      </c>
      <c r="D11" s="5">
        <f t="shared" si="2"/>
        <v>7053713.33</v>
      </c>
      <c r="E11" s="5">
        <f t="shared" si="2"/>
        <v>7027674.619999999</v>
      </c>
      <c r="F11" s="5">
        <f t="shared" si="2"/>
        <v>28175358.889999997</v>
      </c>
      <c r="G11" s="5">
        <f t="shared" si="2"/>
        <v>30084721.12</v>
      </c>
      <c r="H11" s="6">
        <f aca="true" t="shared" si="3" ref="H11:H25">C11-G11</f>
        <v>15775278.879999999</v>
      </c>
      <c r="J11" s="21"/>
    </row>
    <row r="12" spans="1:10" ht="19.5" customHeight="1">
      <c r="A12" s="16" t="s">
        <v>1</v>
      </c>
      <c r="B12" s="5">
        <v>27840000</v>
      </c>
      <c r="C12" s="5">
        <v>27840000</v>
      </c>
      <c r="D12" s="5">
        <v>3620328.85</v>
      </c>
      <c r="E12" s="5">
        <v>3090468.35</v>
      </c>
      <c r="F12" s="5">
        <v>18532533.08</v>
      </c>
      <c r="G12" s="5">
        <v>18887824.91</v>
      </c>
      <c r="H12" s="6">
        <f t="shared" si="3"/>
        <v>8952175.09</v>
      </c>
      <c r="J12" s="21"/>
    </row>
    <row r="13" spans="1:10" ht="19.5" customHeight="1">
      <c r="A13" s="16" t="s">
        <v>2</v>
      </c>
      <c r="B13" s="5">
        <v>12120000</v>
      </c>
      <c r="C13" s="5">
        <v>12120000</v>
      </c>
      <c r="D13" s="5">
        <v>2114555.65</v>
      </c>
      <c r="E13" s="5">
        <v>2591200.61</v>
      </c>
      <c r="F13" s="5">
        <v>6102876.73</v>
      </c>
      <c r="G13" s="5">
        <v>7271837.2</v>
      </c>
      <c r="H13" s="6">
        <f t="shared" si="3"/>
        <v>4848162.8</v>
      </c>
      <c r="J13" s="21"/>
    </row>
    <row r="14" spans="1:10" ht="19.5" customHeight="1">
      <c r="A14" s="16" t="s">
        <v>3</v>
      </c>
      <c r="B14" s="5">
        <v>3000000</v>
      </c>
      <c r="C14" s="5">
        <v>3000000</v>
      </c>
      <c r="D14" s="5">
        <v>720363.88</v>
      </c>
      <c r="E14" s="5">
        <v>679139.68</v>
      </c>
      <c r="F14" s="5">
        <v>1919093.34</v>
      </c>
      <c r="G14" s="5">
        <v>2022800.92</v>
      </c>
      <c r="H14" s="6">
        <f t="shared" si="3"/>
        <v>977199.0800000001</v>
      </c>
      <c r="J14" s="21"/>
    </row>
    <row r="15" spans="1:10" ht="19.5" customHeight="1">
      <c r="A15" s="16" t="s">
        <v>4</v>
      </c>
      <c r="B15" s="5">
        <v>2900000</v>
      </c>
      <c r="C15" s="5">
        <v>2900000</v>
      </c>
      <c r="D15" s="5">
        <v>598464.95</v>
      </c>
      <c r="E15" s="5">
        <v>666865.98</v>
      </c>
      <c r="F15" s="5">
        <v>1620855.74</v>
      </c>
      <c r="G15" s="5">
        <v>1902258.09</v>
      </c>
      <c r="H15" s="6">
        <f t="shared" si="3"/>
        <v>997741.9099999999</v>
      </c>
      <c r="J15" s="21"/>
    </row>
    <row r="16" spans="1:10" ht="19.5" customHeight="1">
      <c r="A16" s="16" t="s">
        <v>22</v>
      </c>
      <c r="B16" s="5">
        <v>11736000</v>
      </c>
      <c r="C16" s="5">
        <v>11736000</v>
      </c>
      <c r="D16" s="5">
        <v>2107712.26</v>
      </c>
      <c r="E16" s="5">
        <v>2211157.03</v>
      </c>
      <c r="F16" s="5">
        <v>5631541.83</v>
      </c>
      <c r="G16" s="5">
        <v>5896919.59</v>
      </c>
      <c r="H16" s="6">
        <f t="shared" si="3"/>
        <v>5839080.41</v>
      </c>
      <c r="J16" s="21"/>
    </row>
    <row r="17" spans="1:10" ht="19.5" customHeight="1">
      <c r="A17" s="16" t="s">
        <v>23</v>
      </c>
      <c r="B17" s="5">
        <v>2680000</v>
      </c>
      <c r="C17" s="5">
        <v>2680000</v>
      </c>
      <c r="D17" s="5">
        <v>35643.66</v>
      </c>
      <c r="E17" s="5">
        <v>10088.47</v>
      </c>
      <c r="F17" s="5">
        <v>103356.99</v>
      </c>
      <c r="G17" s="5">
        <v>123110.07</v>
      </c>
      <c r="H17" s="6">
        <f t="shared" si="3"/>
        <v>2556889.93</v>
      </c>
      <c r="J17" s="21"/>
    </row>
    <row r="18" spans="1:10" ht="19.5" customHeight="1">
      <c r="A18" s="16" t="s">
        <v>24</v>
      </c>
      <c r="B18" s="5">
        <v>2260000</v>
      </c>
      <c r="C18" s="5">
        <v>2260000</v>
      </c>
      <c r="D18" s="5">
        <v>319466.97</v>
      </c>
      <c r="E18" s="5">
        <v>435420.27</v>
      </c>
      <c r="F18" s="5">
        <v>334194.45</v>
      </c>
      <c r="G18" s="5">
        <v>1309778.14</v>
      </c>
      <c r="H18" s="6">
        <f t="shared" si="3"/>
        <v>950221.8600000001</v>
      </c>
      <c r="J18" s="21"/>
    </row>
    <row r="19" spans="1:10" ht="19.5" customHeight="1">
      <c r="A19" s="16" t="s">
        <v>25</v>
      </c>
      <c r="B19" s="5">
        <v>3470000</v>
      </c>
      <c r="C19" s="5">
        <v>3470000</v>
      </c>
      <c r="D19" s="5">
        <v>1770233.61</v>
      </c>
      <c r="E19" s="5">
        <v>2117733.68</v>
      </c>
      <c r="F19" s="5">
        <v>2325136.59</v>
      </c>
      <c r="G19" s="5">
        <v>2880080.97</v>
      </c>
      <c r="H19" s="6">
        <f t="shared" si="3"/>
        <v>589919.0299999998</v>
      </c>
      <c r="J19" s="21"/>
    </row>
    <row r="20" spans="1:10" ht="19.5" customHeight="1">
      <c r="A20" s="16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3"/>
        <v>0</v>
      </c>
      <c r="J20" s="21"/>
    </row>
    <row r="21" spans="1:10" ht="19.5" customHeight="1">
      <c r="A21" s="16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3"/>
        <v>0</v>
      </c>
      <c r="J21" s="21"/>
    </row>
    <row r="22" spans="1:10" ht="19.5" customHeight="1">
      <c r="A22" s="16" t="s">
        <v>28</v>
      </c>
      <c r="B22" s="5">
        <v>12100000</v>
      </c>
      <c r="C22" s="5">
        <v>12100000</v>
      </c>
      <c r="D22" s="5">
        <v>1935570</v>
      </c>
      <c r="E22" s="5">
        <v>1894351.22</v>
      </c>
      <c r="F22" s="5">
        <v>5757370</v>
      </c>
      <c r="G22" s="5">
        <v>5430591.68</v>
      </c>
      <c r="H22" s="6">
        <f t="shared" si="3"/>
        <v>6669408.32</v>
      </c>
      <c r="J22" s="21"/>
    </row>
    <row r="23" spans="1:10" ht="19.5" customHeight="1">
      <c r="A23" s="16" t="s">
        <v>29</v>
      </c>
      <c r="B23" s="5">
        <v>89492750</v>
      </c>
      <c r="C23" s="5">
        <v>89492750</v>
      </c>
      <c r="D23" s="5">
        <v>15415960.17</v>
      </c>
      <c r="E23" s="5">
        <v>16968415.26</v>
      </c>
      <c r="F23" s="5">
        <v>47752167.32</v>
      </c>
      <c r="G23" s="5">
        <v>57079003.5</v>
      </c>
      <c r="H23" s="6">
        <f t="shared" si="3"/>
        <v>32413746.5</v>
      </c>
      <c r="J23" s="21"/>
    </row>
    <row r="24" spans="1:10" ht="19.5" customHeight="1">
      <c r="A24" s="16" t="s">
        <v>66</v>
      </c>
      <c r="B24" s="5">
        <v>-10778745</v>
      </c>
      <c r="C24" s="5">
        <v>-10778745</v>
      </c>
      <c r="D24" s="5">
        <v>-1689188.27</v>
      </c>
      <c r="E24" s="5">
        <v>-1688559.01</v>
      </c>
      <c r="F24" s="5">
        <v>-5233393.33</v>
      </c>
      <c r="G24" s="5">
        <v>-5775121.95</v>
      </c>
      <c r="H24" s="6">
        <f>G24-C24</f>
        <v>5003623.05</v>
      </c>
      <c r="J24" s="21"/>
    </row>
    <row r="25" spans="1:10" ht="19.5" customHeight="1">
      <c r="A25" s="16" t="s">
        <v>30</v>
      </c>
      <c r="B25" s="5">
        <v>12391465</v>
      </c>
      <c r="C25" s="5">
        <v>12391465</v>
      </c>
      <c r="D25" s="5">
        <v>1904540.69</v>
      </c>
      <c r="E25" s="5">
        <v>2274612.3</v>
      </c>
      <c r="F25" s="5">
        <v>5659024.98</v>
      </c>
      <c r="G25" s="5">
        <v>6894394.09</v>
      </c>
      <c r="H25" s="6">
        <f t="shared" si="3"/>
        <v>5497070.91</v>
      </c>
      <c r="J25" s="21"/>
    </row>
    <row r="26" spans="1:8" ht="19.5" customHeight="1">
      <c r="A26" s="12" t="s">
        <v>31</v>
      </c>
      <c r="B26" s="10">
        <f aca="true" t="shared" si="4" ref="B26:H26">SUM(B27+B30+B31+B32+B33)</f>
        <v>16788530</v>
      </c>
      <c r="C26" s="10">
        <f t="shared" si="4"/>
        <v>16788530</v>
      </c>
      <c r="D26" s="10">
        <f t="shared" si="4"/>
        <v>2398361.37</v>
      </c>
      <c r="E26" s="10">
        <f t="shared" si="4"/>
        <v>2166112.69</v>
      </c>
      <c r="F26" s="10">
        <f t="shared" si="4"/>
        <v>2398361.37</v>
      </c>
      <c r="G26" s="10">
        <f t="shared" si="4"/>
        <v>4555380.29</v>
      </c>
      <c r="H26" s="25">
        <f t="shared" si="4"/>
        <v>12233149.71</v>
      </c>
    </row>
    <row r="27" spans="1:8" ht="19.5" customHeight="1">
      <c r="A27" s="16" t="s">
        <v>32</v>
      </c>
      <c r="B27" s="20">
        <f aca="true" t="shared" si="5" ref="B27:H27">SUM(B28:B29)</f>
        <v>7479530</v>
      </c>
      <c r="C27" s="20">
        <f t="shared" si="5"/>
        <v>7479530</v>
      </c>
      <c r="D27" s="20">
        <f t="shared" si="5"/>
        <v>1068504.27</v>
      </c>
      <c r="E27" s="20">
        <f t="shared" si="5"/>
        <v>1783816.32</v>
      </c>
      <c r="F27" s="20">
        <f t="shared" si="5"/>
        <v>1068504.27</v>
      </c>
      <c r="G27" s="20">
        <f t="shared" si="5"/>
        <v>2949860.66</v>
      </c>
      <c r="H27" s="26">
        <f t="shared" si="5"/>
        <v>4529669.34</v>
      </c>
    </row>
    <row r="28" spans="1:8" ht="19.5" customHeight="1">
      <c r="A28" s="16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aca="true" t="shared" si="6" ref="H28:H33">C28-G28</f>
        <v>0</v>
      </c>
    </row>
    <row r="29" spans="1:8" ht="19.5" customHeight="1">
      <c r="A29" s="16" t="s">
        <v>34</v>
      </c>
      <c r="B29" s="5">
        <v>7479530</v>
      </c>
      <c r="C29" s="5">
        <v>7479530</v>
      </c>
      <c r="D29" s="5">
        <v>1068504.27</v>
      </c>
      <c r="E29" s="5">
        <v>1783816.32</v>
      </c>
      <c r="F29" s="5">
        <v>1068504.27</v>
      </c>
      <c r="G29" s="5">
        <v>2949860.66</v>
      </c>
      <c r="H29" s="6">
        <f t="shared" si="6"/>
        <v>4529669.34</v>
      </c>
    </row>
    <row r="30" spans="1:8" ht="19.5" customHeight="1">
      <c r="A30" s="16" t="s">
        <v>35</v>
      </c>
      <c r="B30" s="5">
        <v>100000</v>
      </c>
      <c r="C30" s="5">
        <v>100000</v>
      </c>
      <c r="D30" s="5">
        <v>14285.71</v>
      </c>
      <c r="E30" s="5">
        <v>5000</v>
      </c>
      <c r="F30" s="5">
        <v>14285.71</v>
      </c>
      <c r="G30" s="5">
        <v>42908.67</v>
      </c>
      <c r="H30" s="6">
        <f t="shared" si="6"/>
        <v>57091.33</v>
      </c>
    </row>
    <row r="31" spans="1:8" ht="19.5" customHeight="1">
      <c r="A31" s="16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6"/>
        <v>0</v>
      </c>
    </row>
    <row r="32" spans="1:8" ht="19.5" customHeight="1">
      <c r="A32" s="16" t="s">
        <v>37</v>
      </c>
      <c r="B32" s="5">
        <v>9209000</v>
      </c>
      <c r="C32" s="5">
        <v>9209000</v>
      </c>
      <c r="D32" s="5">
        <v>1315571.39</v>
      </c>
      <c r="E32" s="5">
        <v>377296.37</v>
      </c>
      <c r="F32" s="5">
        <v>1315571.39</v>
      </c>
      <c r="G32" s="5">
        <v>1562610.96</v>
      </c>
      <c r="H32" s="6">
        <f t="shared" si="6"/>
        <v>7646389.04</v>
      </c>
    </row>
    <row r="33" spans="1:8" ht="19.5" customHeight="1">
      <c r="A33" s="16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6"/>
        <v>0</v>
      </c>
    </row>
    <row r="34" spans="1:8" ht="19.5" customHeight="1">
      <c r="A34" s="12" t="s">
        <v>39</v>
      </c>
      <c r="B34" s="10">
        <f aca="true" t="shared" si="7" ref="B34:H34">SUM(B9+B26)</f>
        <v>186000000</v>
      </c>
      <c r="C34" s="10">
        <f t="shared" si="7"/>
        <v>186000000</v>
      </c>
      <c r="D34" s="10">
        <f t="shared" si="7"/>
        <v>31252013.790000003</v>
      </c>
      <c r="E34" s="10">
        <f t="shared" si="7"/>
        <v>33417006.53</v>
      </c>
      <c r="F34" s="10">
        <f t="shared" si="7"/>
        <v>92903119.09</v>
      </c>
      <c r="G34" s="10">
        <f t="shared" si="7"/>
        <v>108478857.5</v>
      </c>
      <c r="H34" s="25">
        <f t="shared" si="7"/>
        <v>77521142.5</v>
      </c>
    </row>
    <row r="35" spans="1:8" ht="19.5" customHeight="1">
      <c r="A35" s="14" t="s">
        <v>40</v>
      </c>
      <c r="B35" s="28" t="s">
        <v>41</v>
      </c>
      <c r="C35" s="28"/>
      <c r="D35" s="28" t="s">
        <v>70</v>
      </c>
      <c r="E35" s="28"/>
      <c r="F35" s="28" t="s">
        <v>11</v>
      </c>
      <c r="G35" s="28"/>
      <c r="H35" s="29"/>
    </row>
    <row r="36" spans="1:8" ht="19.5" customHeight="1">
      <c r="A36" s="14" t="s">
        <v>42</v>
      </c>
      <c r="B36" s="23" t="s">
        <v>13</v>
      </c>
      <c r="C36" s="23" t="s">
        <v>14</v>
      </c>
      <c r="D36" s="23" t="s">
        <v>43</v>
      </c>
      <c r="E36" s="23" t="s">
        <v>44</v>
      </c>
      <c r="F36" s="23" t="s">
        <v>43</v>
      </c>
      <c r="G36" s="23" t="s">
        <v>44</v>
      </c>
      <c r="H36" s="24" t="s">
        <v>45</v>
      </c>
    </row>
    <row r="37" spans="1:8" ht="19.5" customHeight="1">
      <c r="A37" s="12" t="s">
        <v>46</v>
      </c>
      <c r="B37" s="10">
        <f aca="true" t="shared" si="8" ref="B37:H37">SUM(B38:B41)</f>
        <v>155413370</v>
      </c>
      <c r="C37" s="10">
        <f t="shared" si="8"/>
        <v>163552580.18</v>
      </c>
      <c r="D37" s="10">
        <f t="shared" si="8"/>
        <v>24761005.659999996</v>
      </c>
      <c r="E37" s="10">
        <f t="shared" si="8"/>
        <v>25817360.490000002</v>
      </c>
      <c r="F37" s="10">
        <f t="shared" si="8"/>
        <v>102164770.6</v>
      </c>
      <c r="G37" s="10">
        <f t="shared" si="8"/>
        <v>73905933.50999999</v>
      </c>
      <c r="H37" s="25">
        <f t="shared" si="8"/>
        <v>61387809.58</v>
      </c>
    </row>
    <row r="38" spans="1:8" ht="19.5" customHeight="1">
      <c r="A38" s="16" t="s">
        <v>47</v>
      </c>
      <c r="B38" s="5">
        <v>80374000</v>
      </c>
      <c r="C38" s="5">
        <v>82292800</v>
      </c>
      <c r="D38" s="5">
        <v>12231266.1</v>
      </c>
      <c r="E38" s="5">
        <v>12925904.2</v>
      </c>
      <c r="F38" s="5">
        <v>41606079.99</v>
      </c>
      <c r="G38" s="5">
        <v>38094163.94</v>
      </c>
      <c r="H38" s="6">
        <v>40686720.01</v>
      </c>
    </row>
    <row r="39" spans="1:8" ht="19.5" customHeight="1">
      <c r="A39" s="16" t="s">
        <v>48</v>
      </c>
      <c r="B39" s="5">
        <v>1482000</v>
      </c>
      <c r="C39" s="5">
        <v>1482000</v>
      </c>
      <c r="D39" s="5">
        <v>123322.54</v>
      </c>
      <c r="E39" s="5">
        <v>129846.32</v>
      </c>
      <c r="F39" s="5">
        <v>473714.29</v>
      </c>
      <c r="G39" s="5">
        <v>454359.1</v>
      </c>
      <c r="H39" s="6">
        <v>1008285.71</v>
      </c>
    </row>
    <row r="40" spans="1:8" ht="19.5" customHeight="1">
      <c r="A40" s="16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</row>
    <row r="41" spans="1:8" ht="19.5" customHeight="1">
      <c r="A41" s="16" t="s">
        <v>50</v>
      </c>
      <c r="B41" s="5">
        <v>73557370</v>
      </c>
      <c r="C41" s="5">
        <v>79777780.18</v>
      </c>
      <c r="D41" s="5">
        <v>12406417.02</v>
      </c>
      <c r="E41" s="5">
        <v>12761609.97</v>
      </c>
      <c r="F41" s="5">
        <v>60084976.32</v>
      </c>
      <c r="G41" s="5">
        <v>35357410.47</v>
      </c>
      <c r="H41" s="6">
        <v>19692803.86</v>
      </c>
    </row>
    <row r="42" spans="1:8" ht="19.5" customHeight="1">
      <c r="A42" s="12" t="s">
        <v>51</v>
      </c>
      <c r="B42" s="10">
        <f aca="true" t="shared" si="9" ref="B42:H42">SUM(B43:B45)+B48</f>
        <v>30586630</v>
      </c>
      <c r="C42" s="10">
        <f t="shared" si="9"/>
        <v>43493989.3</v>
      </c>
      <c r="D42" s="10">
        <f t="shared" si="9"/>
        <v>6259051.47</v>
      </c>
      <c r="E42" s="10">
        <f t="shared" si="9"/>
        <v>5047515</v>
      </c>
      <c r="F42" s="10">
        <f t="shared" si="9"/>
        <v>23343910.66</v>
      </c>
      <c r="G42" s="10">
        <f t="shared" si="9"/>
        <v>10269756.850000001</v>
      </c>
      <c r="H42" s="25">
        <f t="shared" si="9"/>
        <v>22306378.64</v>
      </c>
    </row>
    <row r="43" spans="1:8" ht="19.5" customHeight="1">
      <c r="A43" s="16" t="s">
        <v>52</v>
      </c>
      <c r="B43" s="5">
        <v>29492630</v>
      </c>
      <c r="C43" s="5">
        <v>40779989.3</v>
      </c>
      <c r="D43" s="5">
        <v>4376258.66</v>
      </c>
      <c r="E43" s="5">
        <v>3152411.2</v>
      </c>
      <c r="F43" s="5">
        <v>20980865</v>
      </c>
      <c r="G43" s="5">
        <v>7954313</v>
      </c>
      <c r="H43" s="6">
        <v>19799124.3</v>
      </c>
    </row>
    <row r="44" spans="1:8" ht="19.5" customHeight="1">
      <c r="A44" s="16" t="s">
        <v>53</v>
      </c>
      <c r="B44" s="5">
        <v>90000</v>
      </c>
      <c r="C44" s="5">
        <v>1710000</v>
      </c>
      <c r="D44" s="5">
        <v>1699348.46</v>
      </c>
      <c r="E44" s="5">
        <v>1699348.46</v>
      </c>
      <c r="F44" s="5">
        <v>1699348.46</v>
      </c>
      <c r="G44" s="5">
        <v>1699348.46</v>
      </c>
      <c r="H44" s="6">
        <v>10651.54</v>
      </c>
    </row>
    <row r="45" spans="1:8" ht="19.5" customHeight="1">
      <c r="A45" s="16" t="s">
        <v>59</v>
      </c>
      <c r="B45" s="5">
        <f aca="true" t="shared" si="10" ref="B45:H45">SUM(B46:B48)</f>
        <v>1004000</v>
      </c>
      <c r="C45" s="5">
        <f t="shared" si="10"/>
        <v>1004000</v>
      </c>
      <c r="D45" s="5">
        <f t="shared" si="10"/>
        <v>183444.35</v>
      </c>
      <c r="E45" s="5">
        <f t="shared" si="10"/>
        <v>195755.34</v>
      </c>
      <c r="F45" s="5">
        <f t="shared" si="10"/>
        <v>663697.2000000001</v>
      </c>
      <c r="G45" s="5">
        <f t="shared" si="10"/>
        <v>616095.39</v>
      </c>
      <c r="H45" s="6">
        <f t="shared" si="10"/>
        <v>2496602.8</v>
      </c>
    </row>
    <row r="46" spans="1:8" ht="19.5" customHeight="1">
      <c r="A46" s="16" t="s">
        <v>60</v>
      </c>
      <c r="B46" s="5">
        <v>834000</v>
      </c>
      <c r="C46" s="5">
        <v>834000</v>
      </c>
      <c r="D46" s="5">
        <v>160340.06</v>
      </c>
      <c r="E46" s="5">
        <v>172651.05</v>
      </c>
      <c r="F46" s="5">
        <v>594476.79</v>
      </c>
      <c r="G46" s="5">
        <v>546874.98</v>
      </c>
      <c r="H46" s="6">
        <v>2395823.21</v>
      </c>
    </row>
    <row r="47" spans="1:8" ht="19.5" customHeight="1">
      <c r="A47" s="16" t="s">
        <v>61</v>
      </c>
      <c r="B47" s="5">
        <v>170000</v>
      </c>
      <c r="C47" s="5">
        <v>170000</v>
      </c>
      <c r="D47" s="5">
        <v>23104.29</v>
      </c>
      <c r="E47" s="5">
        <v>23104.29</v>
      </c>
      <c r="F47" s="5">
        <v>69220.41</v>
      </c>
      <c r="G47" s="5">
        <v>69220.41</v>
      </c>
      <c r="H47" s="6">
        <v>100779.59</v>
      </c>
    </row>
    <row r="48" spans="1:8" ht="19.5" customHeight="1">
      <c r="A48" s="16" t="s">
        <v>54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v>0</v>
      </c>
    </row>
    <row r="49" spans="1:8" ht="19.5" customHeight="1">
      <c r="A49" s="16" t="s">
        <v>55</v>
      </c>
      <c r="B49" s="5">
        <v>1695000</v>
      </c>
      <c r="C49" s="5">
        <v>1670000</v>
      </c>
      <c r="D49" s="7"/>
      <c r="E49" s="7"/>
      <c r="F49" s="7"/>
      <c r="G49" s="7"/>
      <c r="H49" s="8"/>
    </row>
    <row r="50" spans="1:8" ht="19.5" customHeight="1">
      <c r="A50" s="12" t="s">
        <v>56</v>
      </c>
      <c r="B50" s="10">
        <f aca="true" t="shared" si="11" ref="B50:H50">SUM(B37+B42)</f>
        <v>186000000</v>
      </c>
      <c r="C50" s="10">
        <f t="shared" si="11"/>
        <v>207046569.48000002</v>
      </c>
      <c r="D50" s="10">
        <f t="shared" si="11"/>
        <v>31020057.129999995</v>
      </c>
      <c r="E50" s="10">
        <f t="shared" si="11"/>
        <v>30864875.490000002</v>
      </c>
      <c r="F50" s="10">
        <f t="shared" si="11"/>
        <v>125508681.25999999</v>
      </c>
      <c r="G50" s="10">
        <f t="shared" si="11"/>
        <v>84175690.35999998</v>
      </c>
      <c r="H50" s="25">
        <f t="shared" si="11"/>
        <v>83694188.22</v>
      </c>
    </row>
    <row r="51" spans="1:8" ht="19.5" customHeight="1" thickBot="1">
      <c r="A51" s="13" t="s">
        <v>57</v>
      </c>
      <c r="B51" s="11">
        <f>SUM(B9+B26-B37-B42)</f>
        <v>0</v>
      </c>
      <c r="C51" s="11">
        <f>SUM(C9+C26-C37-C42)</f>
        <v>-21046569.480000004</v>
      </c>
      <c r="D51" s="11">
        <f>E34-D50</f>
        <v>2396949.400000006</v>
      </c>
      <c r="E51" s="11">
        <f>SUM(E9+E26-E37-E42)</f>
        <v>2552131.039999999</v>
      </c>
      <c r="F51" s="11">
        <f>G34-F50</f>
        <v>-17029823.75999999</v>
      </c>
      <c r="G51" s="11">
        <f>SUM(G9+G26-G37-G42)</f>
        <v>24303167.140000008</v>
      </c>
      <c r="H51" s="9"/>
    </row>
    <row r="52" ht="13.5" thickTop="1"/>
    <row r="53" spans="1:8" ht="12.75">
      <c r="A53" s="2" t="s">
        <v>68</v>
      </c>
      <c r="B53" s="27" t="s">
        <v>62</v>
      </c>
      <c r="C53" s="27"/>
      <c r="D53" s="27" t="s">
        <v>63</v>
      </c>
      <c r="E53" s="27"/>
      <c r="F53" s="27"/>
      <c r="G53" s="27" t="s">
        <v>71</v>
      </c>
      <c r="H53" s="27"/>
    </row>
    <row r="54" spans="1:8" ht="12.75">
      <c r="A54" s="2" t="s">
        <v>58</v>
      </c>
      <c r="B54" s="27" t="s">
        <v>0</v>
      </c>
      <c r="C54" s="27"/>
      <c r="D54" s="27" t="s">
        <v>69</v>
      </c>
      <c r="E54" s="27"/>
      <c r="F54" s="27"/>
      <c r="G54" s="27" t="s">
        <v>72</v>
      </c>
      <c r="H54" s="27"/>
    </row>
    <row r="55" spans="4:6" ht="12.75">
      <c r="D55" s="27" t="s">
        <v>65</v>
      </c>
      <c r="E55" s="27"/>
      <c r="F55" s="27"/>
    </row>
    <row r="57" ht="12.75">
      <c r="D57" s="22"/>
    </row>
    <row r="58" ht="12.75">
      <c r="D58" s="21"/>
    </row>
  </sheetData>
  <sheetProtection/>
  <mergeCells count="17">
    <mergeCell ref="D53:F53"/>
    <mergeCell ref="D54:F54"/>
    <mergeCell ref="D55:F55"/>
    <mergeCell ref="G53:H53"/>
    <mergeCell ref="G54:H54"/>
    <mergeCell ref="A1:H1"/>
    <mergeCell ref="A2:H2"/>
    <mergeCell ref="A3:H3"/>
    <mergeCell ref="A6:H6"/>
    <mergeCell ref="F7:H7"/>
    <mergeCell ref="B7:C7"/>
    <mergeCell ref="D7:E7"/>
    <mergeCell ref="F35:H35"/>
    <mergeCell ref="B35:C35"/>
    <mergeCell ref="D35:E35"/>
    <mergeCell ref="B53:C53"/>
    <mergeCell ref="B54:C5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2013-12-03T11:02:42Z</dcterms:modified>
  <cp:category/>
  <cp:version/>
  <cp:contentType/>
  <cp:contentStatus/>
</cp:coreProperties>
</file>