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1640" activeTab="0"/>
  </bookViews>
  <sheets>
    <sheet name="2º Bim. 2007" sheetId="1" r:id="rId1"/>
  </sheets>
  <definedNames>
    <definedName name="_xlnm.Print_Area" localSheetId="0">'2º Bim. 2007'!$A$1:$H$56</definedName>
  </definedNames>
  <calcPr fullCalcOnLoad="1"/>
</workbook>
</file>

<file path=xl/sharedStrings.xml><?xml version="1.0" encoding="utf-8"?>
<sst xmlns="http://schemas.openxmlformats.org/spreadsheetml/2006/main" count="78" uniqueCount="71">
  <si>
    <t>Secret.Planej. e Finanças</t>
  </si>
  <si>
    <t xml:space="preserve">      IPTU</t>
  </si>
  <si>
    <t xml:space="preserve">      ISSQN</t>
  </si>
  <si>
    <t xml:space="preserve">      ITBI  </t>
  </si>
  <si>
    <t xml:space="preserve">      IRRF</t>
  </si>
  <si>
    <t xml:space="preserve">RELATÓRIO RESUMIDO DA EXECUÇÃO ORÇAMENTÁRIA </t>
  </si>
  <si>
    <t xml:space="preserve"> (Artigo  52, Incisos I e II, alíneas “a” e “b”, da LC. 101/00)</t>
  </si>
  <si>
    <t>- ADMINISTRAÇÃO DIRETA / INDIRETA / FUNDACIONAL -</t>
  </si>
  <si>
    <t>Valores expressos em R$</t>
  </si>
  <si>
    <t xml:space="preserve">RECEITAS </t>
  </si>
  <si>
    <t>Previsão anual</t>
  </si>
  <si>
    <t>Acumulado</t>
  </si>
  <si>
    <t>Categoria Econômica/Fontes</t>
  </si>
  <si>
    <t>Inicial</t>
  </si>
  <si>
    <t>Atualizada</t>
  </si>
  <si>
    <t>Previsto</t>
  </si>
  <si>
    <t xml:space="preserve">Realizado </t>
  </si>
  <si>
    <t>Realizado</t>
  </si>
  <si>
    <t>a realizar</t>
  </si>
  <si>
    <t>Receitas Correntes (A)</t>
  </si>
  <si>
    <t>Tributárias</t>
  </si>
  <si>
    <t xml:space="preserve">  Impostos</t>
  </si>
  <si>
    <t xml:space="preserve">  Taxas</t>
  </si>
  <si>
    <t xml:space="preserve">  Contribuição de Melhoria</t>
  </si>
  <si>
    <t>Contribuições</t>
  </si>
  <si>
    <t>Patrimoniais</t>
  </si>
  <si>
    <t>Industriais</t>
  </si>
  <si>
    <t>Agropecuárias</t>
  </si>
  <si>
    <t>Serviços</t>
  </si>
  <si>
    <t>Transferências Correntes</t>
  </si>
  <si>
    <t>Outras Receitas Correntes</t>
  </si>
  <si>
    <t>Receitas de Capital (B)</t>
  </si>
  <si>
    <t>Operações de Crédito</t>
  </si>
  <si>
    <t xml:space="preserve">    Refinanciamento da Dívida </t>
  </si>
  <si>
    <t xml:space="preserve">    Outras Operações de Crédito</t>
  </si>
  <si>
    <t>Alienação de Bens</t>
  </si>
  <si>
    <t>Amortização de Empréstimos</t>
  </si>
  <si>
    <t>Transferências de Capital</t>
  </si>
  <si>
    <t>Outras Receitas de Capital</t>
  </si>
  <si>
    <t>RECEITA TOTAL  (A+B)</t>
  </si>
  <si>
    <t>DESPESAS</t>
  </si>
  <si>
    <t>Dotação Anual</t>
  </si>
  <si>
    <t>Categoria Econômica/Natureza</t>
  </si>
  <si>
    <t>Empenhado</t>
  </si>
  <si>
    <t>Liquidado</t>
  </si>
  <si>
    <t>A empenhar</t>
  </si>
  <si>
    <t>Despesas Correntes (C)</t>
  </si>
  <si>
    <t>Pessoal/Encargos Sociais</t>
  </si>
  <si>
    <t>Juros/Encargos da Dívida Interna</t>
  </si>
  <si>
    <t>Juros/Encargos Dívida Externa</t>
  </si>
  <si>
    <t>Outras Despesas Correntes</t>
  </si>
  <si>
    <t>Despesas de Capital (D)</t>
  </si>
  <si>
    <t>Investimentos</t>
  </si>
  <si>
    <t>Inversões Financeiras</t>
  </si>
  <si>
    <t>Outras Despesas de Capital</t>
  </si>
  <si>
    <t>Reserva de Contingência (E)</t>
  </si>
  <si>
    <t>DESPESA TOTAL (C+D)</t>
  </si>
  <si>
    <t>SUPERÁVIT/DÉFICIT (A+B–C-D)</t>
  </si>
  <si>
    <t>Prefeito Municipal</t>
  </si>
  <si>
    <t>Amortização da Dívida</t>
  </si>
  <si>
    <t xml:space="preserve">  Amortização do Refin. Dív. Mobil.</t>
  </si>
  <si>
    <t xml:space="preserve">  Outras Amortizações</t>
  </si>
  <si>
    <t>Roberto Rolli</t>
  </si>
  <si>
    <t>Rita de Cássia G. e Martins</t>
  </si>
  <si>
    <t>MUNICÍPIO DE ATIBAIA</t>
  </si>
  <si>
    <t>CRC SP 173.493</t>
  </si>
  <si>
    <t>(-) Contas Redutoras (ICMS,FPM,IPI Exp)</t>
  </si>
  <si>
    <t>2º BIMESTRE DE 2007</t>
  </si>
  <si>
    <t>2º BIMESTRE</t>
  </si>
  <si>
    <t>José Roberto Trícoli</t>
  </si>
  <si>
    <t>Diretora de Finanças</t>
  </si>
</sst>
</file>

<file path=xl/styles.xml><?xml version="1.0" encoding="utf-8"?>
<styleSheet xmlns="http://schemas.openxmlformats.org/spreadsheetml/2006/main">
  <numFmts count="11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_(&quot;R$&quot;* #,##0.00_);_(&quot;R$&quot;* \(#,##0.00\);_(&quot;R$&quot;* &quot;-&quot;??_);_(@_)"/>
    <numFmt numFmtId="165" formatCode="_(&quot;R$&quot;* #,##0_);_(&quot;R$&quot;* \(#,##0\);_(&quot;R$&quot;* &quot;-&quot;_);_(@_)"/>
    <numFmt numFmtId="166" formatCode="\(#,##0.00\)"/>
  </numFmts>
  <fonts count="3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2"/>
      <color indexed="12"/>
      <name val="Times New Roman"/>
      <family val="1"/>
    </font>
    <font>
      <sz val="11"/>
      <color indexed="20"/>
      <name val="Calibri"/>
      <family val="2"/>
    </font>
    <font>
      <sz val="12"/>
      <name val="Times New Roman"/>
      <family val="1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9"/>
      <name val="Arial"/>
      <family val="2"/>
    </font>
    <font>
      <b/>
      <sz val="16"/>
      <color indexed="21"/>
      <name val="Arial"/>
      <family val="2"/>
    </font>
    <font>
      <b/>
      <sz val="12"/>
      <color indexed="21"/>
      <name val="Arial"/>
      <family val="2"/>
    </font>
    <font>
      <b/>
      <sz val="14"/>
      <color indexed="21"/>
      <name val="Arial"/>
      <family val="2"/>
    </font>
    <font>
      <b/>
      <sz val="9"/>
      <color indexed="21"/>
      <name val="Arial"/>
      <family val="2"/>
    </font>
    <font>
      <sz val="9"/>
      <color indexed="21"/>
      <name val="Arial"/>
      <family val="2"/>
    </font>
    <font>
      <sz val="12"/>
      <color indexed="21"/>
      <name val="Arial"/>
      <family val="2"/>
    </font>
    <font>
      <b/>
      <sz val="16"/>
      <color rgb="FF005F89"/>
      <name val="Arial"/>
      <family val="2"/>
    </font>
    <font>
      <b/>
      <sz val="12"/>
      <color rgb="FF005F89"/>
      <name val="Arial"/>
      <family val="2"/>
    </font>
    <font>
      <b/>
      <sz val="14"/>
      <color rgb="FF005F89"/>
      <name val="Arial"/>
      <family val="2"/>
    </font>
    <font>
      <b/>
      <sz val="9"/>
      <color rgb="FF005F89"/>
      <name val="Arial"/>
      <family val="2"/>
    </font>
    <font>
      <sz val="9"/>
      <color rgb="FF005F89"/>
      <name val="Arial"/>
      <family val="2"/>
    </font>
    <font>
      <sz val="12"/>
      <color rgb="FF005F89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4CC2E6"/>
        <bgColor indexed="64"/>
      </patternFill>
    </fill>
    <fill>
      <patternFill patternType="mediumGray">
        <fgColor indexed="22"/>
        <bgColor indexed="23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ck">
        <color rgb="FFE5E5E5"/>
      </left>
      <right style="thin">
        <color rgb="FFE5E5E5"/>
      </right>
      <top style="thick">
        <color rgb="FFE5E5E5"/>
      </top>
      <bottom style="thin">
        <color rgb="FFE5E5E5"/>
      </bottom>
    </border>
    <border>
      <left style="thin">
        <color rgb="FFE5E5E5"/>
      </left>
      <right style="thin">
        <color rgb="FFE5E5E5"/>
      </right>
      <top style="thick">
        <color rgb="FFE5E5E5"/>
      </top>
      <bottom style="thin">
        <color rgb="FFE5E5E5"/>
      </bottom>
    </border>
    <border>
      <left style="thin">
        <color rgb="FFE5E5E5"/>
      </left>
      <right style="thick">
        <color rgb="FFE5E5E5"/>
      </right>
      <top style="thick">
        <color rgb="FFE5E5E5"/>
      </top>
      <bottom style="thin">
        <color rgb="FFE5E5E5"/>
      </bottom>
    </border>
    <border>
      <left style="thick">
        <color rgb="FFE5E5E5"/>
      </left>
      <right style="thin">
        <color rgb="FFE5E5E5"/>
      </right>
      <top style="thin">
        <color rgb="FFE5E5E5"/>
      </top>
      <bottom style="thin">
        <color rgb="FFE5E5E5"/>
      </bottom>
    </border>
    <border>
      <left style="thin">
        <color rgb="FFE5E5E5"/>
      </left>
      <right style="thin">
        <color rgb="FFE5E5E5"/>
      </right>
      <top style="thin">
        <color rgb="FFE5E5E5"/>
      </top>
      <bottom style="thin">
        <color rgb="FFE5E5E5"/>
      </bottom>
    </border>
    <border>
      <left style="thin">
        <color rgb="FFE5E5E5"/>
      </left>
      <right style="thick">
        <color rgb="FFE5E5E5"/>
      </right>
      <top style="thin">
        <color rgb="FFE5E5E5"/>
      </top>
      <bottom style="thin">
        <color rgb="FFE5E5E5"/>
      </bottom>
    </border>
    <border>
      <left style="thick">
        <color rgb="FFE5E5E5"/>
      </left>
      <right style="thin">
        <color rgb="FFE5E5E5"/>
      </right>
      <top style="thin">
        <color rgb="FFE5E5E5"/>
      </top>
      <bottom style="thick">
        <color rgb="FFE5E5E5"/>
      </bottom>
    </border>
    <border>
      <left style="thin">
        <color rgb="FFE5E5E5"/>
      </left>
      <right style="thin">
        <color rgb="FFE5E5E5"/>
      </right>
      <top style="thin">
        <color rgb="FFE5E5E5"/>
      </top>
      <bottom style="thick">
        <color rgb="FFE5E5E5"/>
      </bottom>
    </border>
    <border>
      <left style="thin">
        <color rgb="FFE5E5E5"/>
      </left>
      <right style="thick">
        <color rgb="FFE5E5E5"/>
      </right>
      <top style="thin">
        <color rgb="FFE5E5E5"/>
      </top>
      <bottom style="thick">
        <color rgb="FFE5E5E5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7" fillId="7" borderId="1" applyNumberFormat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22" borderId="0" applyNumberFormat="0" applyBorder="0" applyAlignment="0" applyProtection="0"/>
    <xf numFmtId="0" fontId="10" fillId="0" borderId="0">
      <alignment/>
      <protection/>
    </xf>
    <xf numFmtId="0" fontId="10" fillId="23" borderId="4" applyNumberFormat="0" applyFont="0" applyAlignment="0" applyProtection="0"/>
    <xf numFmtId="9" fontId="0" fillId="0" borderId="0" applyFont="0" applyFill="0" applyBorder="0" applyAlignment="0" applyProtection="0"/>
    <xf numFmtId="0" fontId="12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</cellStyleXfs>
  <cellXfs count="34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43" fontId="0" fillId="0" borderId="0" xfId="0" applyNumberFormat="1" applyFont="1" applyAlignment="1">
      <alignment vertical="center"/>
    </xf>
    <xf numFmtId="43" fontId="0" fillId="0" borderId="0" xfId="53" applyFont="1" applyAlignment="1">
      <alignment vertical="center"/>
    </xf>
    <xf numFmtId="0" fontId="0" fillId="0" borderId="0" xfId="0" applyFont="1" applyAlignment="1">
      <alignment horizontal="center" vertical="center"/>
    </xf>
    <xf numFmtId="0" fontId="21" fillId="0" borderId="0" xfId="49" applyFont="1" applyBorder="1" applyAlignment="1" applyProtection="1">
      <alignment horizontal="right" vertical="center"/>
      <protection hidden="1"/>
    </xf>
    <xf numFmtId="0" fontId="31" fillId="0" borderId="0" xfId="49" applyFont="1" applyBorder="1" applyAlignment="1" applyProtection="1">
      <alignment horizontal="center" vertical="center"/>
      <protection hidden="1"/>
    </xf>
    <xf numFmtId="0" fontId="32" fillId="0" borderId="0" xfId="49" applyFont="1" applyBorder="1" applyAlignment="1" applyProtection="1">
      <alignment horizontal="center" vertical="center"/>
      <protection hidden="1"/>
    </xf>
    <xf numFmtId="0" fontId="33" fillId="0" borderId="0" xfId="49" applyFont="1" applyBorder="1" applyAlignment="1" applyProtection="1">
      <alignment horizontal="center" vertical="center"/>
      <protection hidden="1"/>
    </xf>
    <xf numFmtId="0" fontId="32" fillId="0" borderId="0" xfId="49" applyFont="1" applyBorder="1" applyAlignment="1" applyProtection="1">
      <alignment horizontal="left" vertical="center" indent="1"/>
      <protection hidden="1"/>
    </xf>
    <xf numFmtId="0" fontId="34" fillId="0" borderId="0" xfId="49" applyFont="1" applyBorder="1" applyAlignment="1" applyProtection="1">
      <alignment vertical="center"/>
      <protection hidden="1"/>
    </xf>
    <xf numFmtId="0" fontId="35" fillId="0" borderId="0" xfId="49" applyFont="1" applyBorder="1" applyAlignment="1" applyProtection="1">
      <alignment vertical="center"/>
      <protection hidden="1"/>
    </xf>
    <xf numFmtId="0" fontId="33" fillId="0" borderId="0" xfId="49" applyFont="1" applyBorder="1" applyAlignment="1" applyProtection="1">
      <alignment vertical="center"/>
      <protection hidden="1"/>
    </xf>
    <xf numFmtId="0" fontId="36" fillId="0" borderId="0" xfId="49" applyFont="1" applyBorder="1" applyAlignment="1" applyProtection="1">
      <alignment vertical="center"/>
      <protection hidden="1"/>
    </xf>
    <xf numFmtId="0" fontId="24" fillId="24" borderId="10" xfId="49" applyFont="1" applyFill="1" applyBorder="1" applyAlignment="1" applyProtection="1">
      <alignment horizontal="center" vertical="center"/>
      <protection hidden="1"/>
    </xf>
    <xf numFmtId="0" fontId="24" fillId="24" borderId="11" xfId="49" applyFont="1" applyFill="1" applyBorder="1" applyAlignment="1" applyProtection="1">
      <alignment horizontal="center" vertical="center"/>
      <protection hidden="1"/>
    </xf>
    <xf numFmtId="0" fontId="24" fillId="24" borderId="12" xfId="49" applyFont="1" applyFill="1" applyBorder="1" applyAlignment="1" applyProtection="1">
      <alignment horizontal="center" vertical="center"/>
      <protection hidden="1"/>
    </xf>
    <xf numFmtId="0" fontId="24" fillId="24" borderId="13" xfId="49" applyFont="1" applyFill="1" applyBorder="1" applyAlignment="1" applyProtection="1">
      <alignment horizontal="center" vertical="center"/>
      <protection hidden="1"/>
    </xf>
    <xf numFmtId="0" fontId="24" fillId="24" borderId="14" xfId="49" applyFont="1" applyFill="1" applyBorder="1" applyAlignment="1" applyProtection="1">
      <alignment horizontal="center" vertical="center"/>
      <protection hidden="1"/>
    </xf>
    <xf numFmtId="0" fontId="24" fillId="24" borderId="15" xfId="49" applyFont="1" applyFill="1" applyBorder="1" applyAlignment="1" applyProtection="1">
      <alignment horizontal="center" vertical="center"/>
      <protection hidden="1"/>
    </xf>
    <xf numFmtId="0" fontId="23" fillId="23" borderId="13" xfId="49" applyFont="1" applyFill="1" applyBorder="1" applyAlignment="1" applyProtection="1">
      <alignment horizontal="center" vertical="center"/>
      <protection hidden="1"/>
    </xf>
    <xf numFmtId="43" fontId="23" fillId="23" borderId="14" xfId="53" applyFont="1" applyFill="1" applyBorder="1" applyAlignment="1" applyProtection="1">
      <alignment vertical="center"/>
      <protection hidden="1"/>
    </xf>
    <xf numFmtId="43" fontId="23" fillId="23" borderId="15" xfId="53" applyFont="1" applyFill="1" applyBorder="1" applyAlignment="1" applyProtection="1">
      <alignment vertical="center"/>
      <protection hidden="1"/>
    </xf>
    <xf numFmtId="0" fontId="22" fillId="0" borderId="13" xfId="49" applyFont="1" applyBorder="1" applyAlignment="1" applyProtection="1">
      <alignment horizontal="left" vertical="center" indent="1"/>
      <protection hidden="1"/>
    </xf>
    <xf numFmtId="43" fontId="22" fillId="0" borderId="14" xfId="53" applyFont="1" applyBorder="1" applyAlignment="1" applyProtection="1">
      <alignment vertical="center"/>
      <protection hidden="1"/>
    </xf>
    <xf numFmtId="43" fontId="22" fillId="0" borderId="15" xfId="53" applyFont="1" applyBorder="1" applyAlignment="1" applyProtection="1">
      <alignment vertical="center"/>
      <protection hidden="1"/>
    </xf>
    <xf numFmtId="43" fontId="23" fillId="0" borderId="14" xfId="53" applyFont="1" applyBorder="1" applyAlignment="1" applyProtection="1">
      <alignment vertical="center"/>
      <protection hidden="1"/>
    </xf>
    <xf numFmtId="0" fontId="24" fillId="24" borderId="14" xfId="49" applyFont="1" applyFill="1" applyBorder="1" applyAlignment="1" applyProtection="1">
      <alignment horizontal="center" vertical="center"/>
      <protection hidden="1"/>
    </xf>
    <xf numFmtId="0" fontId="24" fillId="24" borderId="15" xfId="49" applyFont="1" applyFill="1" applyBorder="1" applyAlignment="1" applyProtection="1">
      <alignment horizontal="center" vertical="center"/>
      <protection hidden="1"/>
    </xf>
    <xf numFmtId="43" fontId="22" fillId="25" borderId="14" xfId="53" applyFont="1" applyFill="1" applyBorder="1" applyAlignment="1" applyProtection="1">
      <alignment vertical="center"/>
      <protection hidden="1"/>
    </xf>
    <xf numFmtId="43" fontId="22" fillId="25" borderId="15" xfId="53" applyFont="1" applyFill="1" applyBorder="1" applyAlignment="1" applyProtection="1">
      <alignment vertical="center"/>
      <protection hidden="1"/>
    </xf>
    <xf numFmtId="0" fontId="23" fillId="23" borderId="16" xfId="49" applyFont="1" applyFill="1" applyBorder="1" applyAlignment="1" applyProtection="1">
      <alignment horizontal="center" vertical="center"/>
      <protection hidden="1"/>
    </xf>
    <xf numFmtId="43" fontId="23" fillId="23" borderId="17" xfId="53" applyFont="1" applyFill="1" applyBorder="1" applyAlignment="1" applyProtection="1">
      <alignment vertical="center"/>
      <protection hidden="1"/>
    </xf>
    <xf numFmtId="43" fontId="22" fillId="25" borderId="18" xfId="53" applyFont="1" applyFill="1" applyBorder="1" applyAlignment="1" applyProtection="1">
      <alignment vertical="center"/>
      <protection hidden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rmal_Plan1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8"/>
  <sheetViews>
    <sheetView showGridLines="0" tabSelected="1" zoomScalePageLayoutView="0" workbookViewId="0" topLeftCell="A31">
      <selection activeCell="J39" sqref="J39"/>
    </sheetView>
  </sheetViews>
  <sheetFormatPr defaultColWidth="9.140625" defaultRowHeight="12.75"/>
  <cols>
    <col min="1" max="1" width="40.7109375" style="1" customWidth="1"/>
    <col min="2" max="8" width="14.7109375" style="1" customWidth="1"/>
    <col min="9" max="9" width="9.140625" style="1" customWidth="1"/>
    <col min="10" max="10" width="14.57421875" style="1" bestFit="1" customWidth="1"/>
    <col min="11" max="16384" width="9.140625" style="1" customWidth="1"/>
  </cols>
  <sheetData>
    <row r="1" spans="1:8" ht="20.25">
      <c r="A1" s="6" t="s">
        <v>5</v>
      </c>
      <c r="B1" s="6"/>
      <c r="C1" s="6"/>
      <c r="D1" s="6"/>
      <c r="E1" s="6"/>
      <c r="F1" s="6"/>
      <c r="G1" s="6"/>
      <c r="H1" s="6"/>
    </row>
    <row r="2" spans="1:8" ht="15.75">
      <c r="A2" s="7" t="s">
        <v>6</v>
      </c>
      <c r="B2" s="7"/>
      <c r="C2" s="7"/>
      <c r="D2" s="7"/>
      <c r="E2" s="7"/>
      <c r="F2" s="7"/>
      <c r="G2" s="7"/>
      <c r="H2" s="7"/>
    </row>
    <row r="3" spans="1:8" ht="18">
      <c r="A3" s="8" t="s">
        <v>7</v>
      </c>
      <c r="B3" s="8"/>
      <c r="C3" s="8"/>
      <c r="D3" s="8"/>
      <c r="E3" s="8"/>
      <c r="F3" s="8"/>
      <c r="G3" s="8"/>
      <c r="H3" s="8"/>
    </row>
    <row r="4" spans="1:8" ht="15.75">
      <c r="A4" s="9" t="s">
        <v>64</v>
      </c>
      <c r="B4" s="10"/>
      <c r="C4" s="11"/>
      <c r="D4" s="11"/>
      <c r="E4" s="11"/>
      <c r="F4" s="11"/>
      <c r="G4" s="11"/>
      <c r="H4" s="11"/>
    </row>
    <row r="5" spans="1:8" ht="18">
      <c r="A5" s="9" t="s">
        <v>67</v>
      </c>
      <c r="B5" s="12"/>
      <c r="C5" s="13"/>
      <c r="D5" s="13"/>
      <c r="E5" s="13"/>
      <c r="F5" s="13"/>
      <c r="G5" s="13"/>
      <c r="H5" s="13"/>
    </row>
    <row r="6" spans="1:8" ht="13.5" thickBot="1">
      <c r="A6" s="5" t="s">
        <v>8</v>
      </c>
      <c r="B6" s="5"/>
      <c r="C6" s="5"/>
      <c r="D6" s="5"/>
      <c r="E6" s="5"/>
      <c r="F6" s="5"/>
      <c r="G6" s="5"/>
      <c r="H6" s="5"/>
    </row>
    <row r="7" spans="1:8" ht="19.5" customHeight="1" thickTop="1">
      <c r="A7" s="14" t="s">
        <v>9</v>
      </c>
      <c r="B7" s="15" t="s">
        <v>10</v>
      </c>
      <c r="C7" s="15"/>
      <c r="D7" s="15" t="s">
        <v>68</v>
      </c>
      <c r="E7" s="15"/>
      <c r="F7" s="15" t="s">
        <v>11</v>
      </c>
      <c r="G7" s="15"/>
      <c r="H7" s="16"/>
    </row>
    <row r="8" spans="1:8" ht="19.5" customHeight="1">
      <c r="A8" s="17" t="s">
        <v>12</v>
      </c>
      <c r="B8" s="18" t="s">
        <v>13</v>
      </c>
      <c r="C8" s="18" t="s">
        <v>14</v>
      </c>
      <c r="D8" s="18" t="s">
        <v>15</v>
      </c>
      <c r="E8" s="18" t="s">
        <v>16</v>
      </c>
      <c r="F8" s="18" t="s">
        <v>15</v>
      </c>
      <c r="G8" s="18" t="s">
        <v>17</v>
      </c>
      <c r="H8" s="19" t="s">
        <v>18</v>
      </c>
    </row>
    <row r="9" spans="1:10" ht="19.5" customHeight="1">
      <c r="A9" s="20" t="s">
        <v>19</v>
      </c>
      <c r="B9" s="21">
        <f aca="true" t="shared" si="0" ref="B9:H9">SUM(B10+B18+B19+B20+B21+B22+B23+B24+B25)</f>
        <v>149984000</v>
      </c>
      <c r="C9" s="21">
        <f t="shared" si="0"/>
        <v>149984000</v>
      </c>
      <c r="D9" s="21">
        <f t="shared" si="0"/>
        <v>29377599.500000004</v>
      </c>
      <c r="E9" s="21">
        <f t="shared" si="0"/>
        <v>35499593.31</v>
      </c>
      <c r="F9" s="21">
        <f t="shared" si="0"/>
        <v>56958609.349999994</v>
      </c>
      <c r="G9" s="21">
        <f t="shared" si="0"/>
        <v>63918736.92000001</v>
      </c>
      <c r="H9" s="22">
        <f t="shared" si="0"/>
        <v>26343744.72</v>
      </c>
      <c r="J9" s="2"/>
    </row>
    <row r="10" spans="1:10" ht="19.5" customHeight="1">
      <c r="A10" s="23" t="s">
        <v>20</v>
      </c>
      <c r="B10" s="24">
        <f aca="true" t="shared" si="1" ref="B10:G10">SUM(B11+B16+B17)</f>
        <v>58039250</v>
      </c>
      <c r="C10" s="24">
        <f t="shared" si="1"/>
        <v>58039250</v>
      </c>
      <c r="D10" s="24">
        <f t="shared" si="1"/>
        <v>13965347.96</v>
      </c>
      <c r="E10" s="24">
        <f t="shared" si="1"/>
        <v>14749220.229999999</v>
      </c>
      <c r="F10" s="24">
        <f t="shared" si="1"/>
        <v>22058184.99</v>
      </c>
      <c r="G10" s="24">
        <f t="shared" si="1"/>
        <v>22937364.9</v>
      </c>
      <c r="H10" s="25">
        <f>G10-C10</f>
        <v>-35101885.1</v>
      </c>
      <c r="J10" s="2"/>
    </row>
    <row r="11" spans="1:10" ht="19.5" customHeight="1">
      <c r="A11" s="23" t="s">
        <v>21</v>
      </c>
      <c r="B11" s="24">
        <f aca="true" t="shared" si="2" ref="B11:G11">SUM(B12:B15)</f>
        <v>42511250</v>
      </c>
      <c r="C11" s="24">
        <f t="shared" si="2"/>
        <v>42511250</v>
      </c>
      <c r="D11" s="24">
        <f t="shared" si="2"/>
        <v>12282628.88</v>
      </c>
      <c r="E11" s="24">
        <f t="shared" si="2"/>
        <v>13071005.299999999</v>
      </c>
      <c r="F11" s="24">
        <f t="shared" si="2"/>
        <v>18632370.71</v>
      </c>
      <c r="G11" s="24">
        <f t="shared" si="2"/>
        <v>19952594.63</v>
      </c>
      <c r="H11" s="25">
        <f>C11-G11</f>
        <v>22558655.37</v>
      </c>
      <c r="J11" s="2"/>
    </row>
    <row r="12" spans="1:10" ht="19.5" customHeight="1">
      <c r="A12" s="23" t="s">
        <v>1</v>
      </c>
      <c r="B12" s="24">
        <v>26354200</v>
      </c>
      <c r="C12" s="24">
        <v>26354200</v>
      </c>
      <c r="D12" s="24">
        <v>9494161.1</v>
      </c>
      <c r="E12" s="24">
        <v>10101863.6</v>
      </c>
      <c r="F12" s="24">
        <v>13176806.6</v>
      </c>
      <c r="G12" s="24">
        <v>14026514.08</v>
      </c>
      <c r="H12" s="25">
        <f>C12-G12</f>
        <v>12327685.92</v>
      </c>
      <c r="J12" s="2"/>
    </row>
    <row r="13" spans="1:10" ht="19.5" customHeight="1">
      <c r="A13" s="23" t="s">
        <v>2</v>
      </c>
      <c r="B13" s="24">
        <v>10977050</v>
      </c>
      <c r="C13" s="24">
        <v>10977050</v>
      </c>
      <c r="D13" s="24">
        <v>1710446.74</v>
      </c>
      <c r="E13" s="24">
        <v>1841676.19</v>
      </c>
      <c r="F13" s="24">
        <v>3538603.01</v>
      </c>
      <c r="G13" s="24">
        <v>3806318.59</v>
      </c>
      <c r="H13" s="25">
        <f aca="true" t="shared" si="3" ref="H13:H34">C13-G13</f>
        <v>7170731.41</v>
      </c>
      <c r="J13" s="2"/>
    </row>
    <row r="14" spans="1:10" ht="19.5" customHeight="1">
      <c r="A14" s="23" t="s">
        <v>3</v>
      </c>
      <c r="B14" s="24">
        <v>2650000</v>
      </c>
      <c r="C14" s="24">
        <v>2650000</v>
      </c>
      <c r="D14" s="24">
        <v>613736.33</v>
      </c>
      <c r="E14" s="24">
        <v>630099.84</v>
      </c>
      <c r="F14" s="24">
        <v>958941.39</v>
      </c>
      <c r="G14" s="24">
        <v>1144026.81</v>
      </c>
      <c r="H14" s="25">
        <f t="shared" si="3"/>
        <v>1505973.19</v>
      </c>
      <c r="J14" s="2"/>
    </row>
    <row r="15" spans="1:10" ht="19.5" customHeight="1">
      <c r="A15" s="23" t="s">
        <v>4</v>
      </c>
      <c r="B15" s="24">
        <v>2530000</v>
      </c>
      <c r="C15" s="24">
        <v>2530000</v>
      </c>
      <c r="D15" s="24">
        <v>464284.71</v>
      </c>
      <c r="E15" s="24">
        <v>497365.67</v>
      </c>
      <c r="F15" s="24">
        <v>958019.71</v>
      </c>
      <c r="G15" s="24">
        <v>975735.15</v>
      </c>
      <c r="H15" s="25">
        <f t="shared" si="3"/>
        <v>1554264.85</v>
      </c>
      <c r="J15" s="2"/>
    </row>
    <row r="16" spans="1:10" ht="19.5" customHeight="1">
      <c r="A16" s="23" t="s">
        <v>22</v>
      </c>
      <c r="B16" s="24">
        <v>11628000</v>
      </c>
      <c r="C16" s="24">
        <v>11628000</v>
      </c>
      <c r="D16" s="24">
        <v>1677627.64</v>
      </c>
      <c r="E16" s="24">
        <v>1643638.78</v>
      </c>
      <c r="F16" s="24">
        <v>3415689.54</v>
      </c>
      <c r="G16" s="24">
        <v>2920146.96</v>
      </c>
      <c r="H16" s="25">
        <f t="shared" si="3"/>
        <v>8707853.04</v>
      </c>
      <c r="J16" s="2"/>
    </row>
    <row r="17" spans="1:10" ht="19.5" customHeight="1">
      <c r="A17" s="23" t="s">
        <v>23</v>
      </c>
      <c r="B17" s="24">
        <v>3900000</v>
      </c>
      <c r="C17" s="24">
        <v>3900000</v>
      </c>
      <c r="D17" s="24">
        <v>5091.44</v>
      </c>
      <c r="E17" s="24">
        <v>34576.15</v>
      </c>
      <c r="F17" s="24">
        <v>10124.74</v>
      </c>
      <c r="G17" s="24">
        <v>64623.31</v>
      </c>
      <c r="H17" s="25">
        <f t="shared" si="3"/>
        <v>3835376.69</v>
      </c>
      <c r="J17" s="2"/>
    </row>
    <row r="18" spans="1:10" ht="19.5" customHeight="1">
      <c r="A18" s="23" t="s">
        <v>24</v>
      </c>
      <c r="B18" s="24">
        <v>0</v>
      </c>
      <c r="C18" s="24">
        <v>0</v>
      </c>
      <c r="D18" s="24">
        <v>0</v>
      </c>
      <c r="E18" s="24">
        <v>8608.73</v>
      </c>
      <c r="F18" s="24">
        <v>0</v>
      </c>
      <c r="G18" s="24">
        <v>14727.48</v>
      </c>
      <c r="H18" s="25">
        <f t="shared" si="3"/>
        <v>-14727.48</v>
      </c>
      <c r="J18" s="2"/>
    </row>
    <row r="19" spans="1:10" ht="19.5" customHeight="1">
      <c r="A19" s="23" t="s">
        <v>25</v>
      </c>
      <c r="B19" s="24">
        <v>3744000</v>
      </c>
      <c r="C19" s="24">
        <v>3744000</v>
      </c>
      <c r="D19" s="24">
        <v>338485.93</v>
      </c>
      <c r="E19" s="24">
        <v>330455.25</v>
      </c>
      <c r="F19" s="24">
        <v>1717308.74</v>
      </c>
      <c r="G19" s="24">
        <v>597919.12</v>
      </c>
      <c r="H19" s="25">
        <f t="shared" si="3"/>
        <v>3146080.88</v>
      </c>
      <c r="J19" s="2"/>
    </row>
    <row r="20" spans="1:10" ht="19.5" customHeight="1">
      <c r="A20" s="23" t="s">
        <v>26</v>
      </c>
      <c r="B20" s="24">
        <v>0</v>
      </c>
      <c r="C20" s="24">
        <v>0</v>
      </c>
      <c r="D20" s="24">
        <v>0</v>
      </c>
      <c r="E20" s="24">
        <v>0</v>
      </c>
      <c r="F20" s="24">
        <v>0</v>
      </c>
      <c r="G20" s="24">
        <v>0</v>
      </c>
      <c r="H20" s="25">
        <f t="shared" si="3"/>
        <v>0</v>
      </c>
      <c r="J20" s="2"/>
    </row>
    <row r="21" spans="1:10" ht="19.5" customHeight="1">
      <c r="A21" s="23" t="s">
        <v>27</v>
      </c>
      <c r="B21" s="24">
        <v>0</v>
      </c>
      <c r="C21" s="24">
        <v>0</v>
      </c>
      <c r="D21" s="24">
        <v>0</v>
      </c>
      <c r="E21" s="24">
        <v>0</v>
      </c>
      <c r="F21" s="24">
        <v>0</v>
      </c>
      <c r="G21" s="24">
        <v>0</v>
      </c>
      <c r="H21" s="25">
        <f t="shared" si="3"/>
        <v>0</v>
      </c>
      <c r="J21" s="2"/>
    </row>
    <row r="22" spans="1:10" ht="19.5" customHeight="1">
      <c r="A22" s="23" t="s">
        <v>28</v>
      </c>
      <c r="B22" s="24">
        <v>10471000</v>
      </c>
      <c r="C22" s="24">
        <v>10471000</v>
      </c>
      <c r="D22" s="24">
        <v>1730382</v>
      </c>
      <c r="E22" s="24">
        <v>1789477.17</v>
      </c>
      <c r="F22" s="24">
        <v>3549472</v>
      </c>
      <c r="G22" s="24">
        <v>3305260.44</v>
      </c>
      <c r="H22" s="25">
        <f t="shared" si="3"/>
        <v>7165739.5600000005</v>
      </c>
      <c r="J22" s="2"/>
    </row>
    <row r="23" spans="1:10" ht="19.5" customHeight="1">
      <c r="A23" s="23" t="s">
        <v>29</v>
      </c>
      <c r="B23" s="24">
        <v>70852000</v>
      </c>
      <c r="C23" s="24">
        <v>70852000</v>
      </c>
      <c r="D23" s="24">
        <v>12342567.67</v>
      </c>
      <c r="E23" s="24">
        <v>14067279.57</v>
      </c>
      <c r="F23" s="24">
        <v>27342203.61</v>
      </c>
      <c r="G23" s="24">
        <v>31469889.71</v>
      </c>
      <c r="H23" s="25">
        <f t="shared" si="3"/>
        <v>39382110.29</v>
      </c>
      <c r="J23" s="2"/>
    </row>
    <row r="24" spans="1:10" ht="19.5" customHeight="1">
      <c r="A24" s="23" t="s">
        <v>66</v>
      </c>
      <c r="B24" s="24">
        <v>-7696450</v>
      </c>
      <c r="C24" s="24">
        <v>-7696450</v>
      </c>
      <c r="D24" s="24">
        <v>-1035192.9</v>
      </c>
      <c r="E24" s="24">
        <v>-1255904.64</v>
      </c>
      <c r="F24" s="24">
        <v>-2061458.25</v>
      </c>
      <c r="G24" s="24">
        <v>-2455324.08</v>
      </c>
      <c r="H24" s="25">
        <f>G24-C24</f>
        <v>5241125.92</v>
      </c>
      <c r="J24" s="2"/>
    </row>
    <row r="25" spans="1:10" ht="19.5" customHeight="1">
      <c r="A25" s="23" t="s">
        <v>30</v>
      </c>
      <c r="B25" s="24">
        <v>14574200</v>
      </c>
      <c r="C25" s="24">
        <v>14574200</v>
      </c>
      <c r="D25" s="24">
        <v>2036008.84</v>
      </c>
      <c r="E25" s="24">
        <v>5810457</v>
      </c>
      <c r="F25" s="24">
        <v>4352898.26</v>
      </c>
      <c r="G25" s="24">
        <v>8048899.35</v>
      </c>
      <c r="H25" s="25">
        <f t="shared" si="3"/>
        <v>6525300.65</v>
      </c>
      <c r="J25" s="2"/>
    </row>
    <row r="26" spans="1:8" ht="19.5" customHeight="1">
      <c r="A26" s="20" t="s">
        <v>31</v>
      </c>
      <c r="B26" s="21">
        <f aca="true" t="shared" si="4" ref="B26:G26">SUM(B27+B30+B31+B32+B33)</f>
        <v>17566000</v>
      </c>
      <c r="C26" s="21">
        <f t="shared" si="4"/>
        <v>17566000</v>
      </c>
      <c r="D26" s="21">
        <f t="shared" si="4"/>
        <v>0</v>
      </c>
      <c r="E26" s="21">
        <f t="shared" si="4"/>
        <v>302310.22000000003</v>
      </c>
      <c r="F26" s="21">
        <f t="shared" si="4"/>
        <v>0</v>
      </c>
      <c r="G26" s="21">
        <f t="shared" si="4"/>
        <v>1074385.0899999999</v>
      </c>
      <c r="H26" s="22">
        <f t="shared" si="3"/>
        <v>16491614.91</v>
      </c>
    </row>
    <row r="27" spans="1:8" ht="19.5" customHeight="1">
      <c r="A27" s="23" t="s">
        <v>32</v>
      </c>
      <c r="B27" s="26">
        <f aca="true" t="shared" si="5" ref="B27:G27">SUM(B28:B29)</f>
        <v>9220000</v>
      </c>
      <c r="C27" s="26">
        <f t="shared" si="5"/>
        <v>9220000</v>
      </c>
      <c r="D27" s="26">
        <f t="shared" si="5"/>
        <v>0</v>
      </c>
      <c r="E27" s="26">
        <f t="shared" si="5"/>
        <v>0</v>
      </c>
      <c r="F27" s="26">
        <f t="shared" si="5"/>
        <v>0</v>
      </c>
      <c r="G27" s="26">
        <f t="shared" si="5"/>
        <v>0</v>
      </c>
      <c r="H27" s="25">
        <f t="shared" si="3"/>
        <v>9220000</v>
      </c>
    </row>
    <row r="28" spans="1:8" ht="19.5" customHeight="1">
      <c r="A28" s="23" t="s">
        <v>33</v>
      </c>
      <c r="B28" s="24">
        <v>0</v>
      </c>
      <c r="C28" s="24">
        <v>0</v>
      </c>
      <c r="D28" s="24">
        <v>0</v>
      </c>
      <c r="E28" s="24">
        <v>0</v>
      </c>
      <c r="F28" s="24">
        <v>0</v>
      </c>
      <c r="G28" s="24">
        <v>0</v>
      </c>
      <c r="H28" s="25">
        <f t="shared" si="3"/>
        <v>0</v>
      </c>
    </row>
    <row r="29" spans="1:8" ht="19.5" customHeight="1">
      <c r="A29" s="23" t="s">
        <v>34</v>
      </c>
      <c r="B29" s="24">
        <v>9220000</v>
      </c>
      <c r="C29" s="24">
        <v>9220000</v>
      </c>
      <c r="D29" s="24">
        <v>0</v>
      </c>
      <c r="E29" s="24">
        <v>0</v>
      </c>
      <c r="F29" s="24">
        <v>0</v>
      </c>
      <c r="G29" s="24">
        <v>0</v>
      </c>
      <c r="H29" s="25">
        <f t="shared" si="3"/>
        <v>9220000</v>
      </c>
    </row>
    <row r="30" spans="1:8" ht="19.5" customHeight="1">
      <c r="A30" s="23" t="s">
        <v>35</v>
      </c>
      <c r="B30" s="24">
        <v>0</v>
      </c>
      <c r="C30" s="24">
        <v>0</v>
      </c>
      <c r="D30" s="24">
        <v>0</v>
      </c>
      <c r="E30" s="24">
        <v>71917.58</v>
      </c>
      <c r="F30" s="24">
        <v>0</v>
      </c>
      <c r="G30" s="24">
        <v>156249.13</v>
      </c>
      <c r="H30" s="25">
        <f t="shared" si="3"/>
        <v>-156249.13</v>
      </c>
    </row>
    <row r="31" spans="1:8" ht="19.5" customHeight="1">
      <c r="A31" s="23" t="s">
        <v>36</v>
      </c>
      <c r="B31" s="24"/>
      <c r="C31" s="24"/>
      <c r="D31" s="24"/>
      <c r="E31" s="24"/>
      <c r="F31" s="24"/>
      <c r="G31" s="24"/>
      <c r="H31" s="25">
        <f t="shared" si="3"/>
        <v>0</v>
      </c>
    </row>
    <row r="32" spans="1:8" ht="19.5" customHeight="1">
      <c r="A32" s="23" t="s">
        <v>37</v>
      </c>
      <c r="B32" s="24">
        <v>8346000</v>
      </c>
      <c r="C32" s="24">
        <v>8346000</v>
      </c>
      <c r="D32" s="24">
        <v>0</v>
      </c>
      <c r="E32" s="24">
        <v>230392.64</v>
      </c>
      <c r="F32" s="24">
        <v>0</v>
      </c>
      <c r="G32" s="24">
        <v>918135.96</v>
      </c>
      <c r="H32" s="25">
        <f t="shared" si="3"/>
        <v>7427864.04</v>
      </c>
    </row>
    <row r="33" spans="1:8" ht="19.5" customHeight="1">
      <c r="A33" s="23" t="s">
        <v>38</v>
      </c>
      <c r="B33" s="24">
        <v>0</v>
      </c>
      <c r="C33" s="24">
        <v>0</v>
      </c>
      <c r="D33" s="24">
        <v>0</v>
      </c>
      <c r="E33" s="24">
        <v>0</v>
      </c>
      <c r="F33" s="24">
        <v>0</v>
      </c>
      <c r="G33" s="24">
        <v>0</v>
      </c>
      <c r="H33" s="25">
        <f t="shared" si="3"/>
        <v>0</v>
      </c>
    </row>
    <row r="34" spans="1:8" ht="19.5" customHeight="1">
      <c r="A34" s="20" t="s">
        <v>39</v>
      </c>
      <c r="B34" s="21">
        <f aca="true" t="shared" si="6" ref="B34:G34">SUM(B9+B26)</f>
        <v>167550000</v>
      </c>
      <c r="C34" s="21">
        <f t="shared" si="6"/>
        <v>167550000</v>
      </c>
      <c r="D34" s="21">
        <f t="shared" si="6"/>
        <v>29377599.500000004</v>
      </c>
      <c r="E34" s="21">
        <f t="shared" si="6"/>
        <v>35801903.53</v>
      </c>
      <c r="F34" s="21">
        <f t="shared" si="6"/>
        <v>56958609.349999994</v>
      </c>
      <c r="G34" s="21">
        <f t="shared" si="6"/>
        <v>64993122.010000005</v>
      </c>
      <c r="H34" s="22">
        <f t="shared" si="3"/>
        <v>102556877.99</v>
      </c>
    </row>
    <row r="35" spans="1:8" ht="19.5" customHeight="1">
      <c r="A35" s="17" t="s">
        <v>40</v>
      </c>
      <c r="B35" s="27" t="s">
        <v>41</v>
      </c>
      <c r="C35" s="27"/>
      <c r="D35" s="27" t="s">
        <v>68</v>
      </c>
      <c r="E35" s="27"/>
      <c r="F35" s="27" t="s">
        <v>11</v>
      </c>
      <c r="G35" s="27"/>
      <c r="H35" s="28"/>
    </row>
    <row r="36" spans="1:8" ht="19.5" customHeight="1">
      <c r="A36" s="17" t="s">
        <v>42</v>
      </c>
      <c r="B36" s="18" t="s">
        <v>13</v>
      </c>
      <c r="C36" s="18" t="s">
        <v>14</v>
      </c>
      <c r="D36" s="18" t="s">
        <v>43</v>
      </c>
      <c r="E36" s="18" t="s">
        <v>44</v>
      </c>
      <c r="F36" s="18" t="s">
        <v>43</v>
      </c>
      <c r="G36" s="18" t="s">
        <v>44</v>
      </c>
      <c r="H36" s="19" t="s">
        <v>45</v>
      </c>
    </row>
    <row r="37" spans="1:8" ht="19.5" customHeight="1">
      <c r="A37" s="20" t="s">
        <v>46</v>
      </c>
      <c r="B37" s="21">
        <f aca="true" t="shared" si="7" ref="B37:H37">SUM(B38:B41)</f>
        <v>134033925</v>
      </c>
      <c r="C37" s="21">
        <f t="shared" si="7"/>
        <v>136891643.12</v>
      </c>
      <c r="D37" s="21">
        <f t="shared" si="7"/>
        <v>18968626.24</v>
      </c>
      <c r="E37" s="21">
        <f t="shared" si="7"/>
        <v>21958281.96</v>
      </c>
      <c r="F37" s="21">
        <f t="shared" si="7"/>
        <v>59384075.870000005</v>
      </c>
      <c r="G37" s="21">
        <f t="shared" si="7"/>
        <v>40384315.97</v>
      </c>
      <c r="H37" s="22">
        <f t="shared" si="7"/>
        <v>77507567.25</v>
      </c>
    </row>
    <row r="38" spans="1:8" ht="19.5" customHeight="1">
      <c r="A38" s="23" t="s">
        <v>47</v>
      </c>
      <c r="B38" s="24">
        <v>74752622</v>
      </c>
      <c r="C38" s="24">
        <v>75002622</v>
      </c>
      <c r="D38" s="24">
        <v>11184548.2</v>
      </c>
      <c r="E38" s="24">
        <v>11164011.67</v>
      </c>
      <c r="F38" s="24">
        <v>22396870.07</v>
      </c>
      <c r="G38" s="24">
        <v>21640438.32</v>
      </c>
      <c r="H38" s="25">
        <v>52605751.93</v>
      </c>
    </row>
    <row r="39" spans="1:8" ht="19.5" customHeight="1">
      <c r="A39" s="23" t="s">
        <v>48</v>
      </c>
      <c r="B39" s="24">
        <v>825000</v>
      </c>
      <c r="C39" s="24">
        <v>825000</v>
      </c>
      <c r="D39" s="24">
        <v>138163.33</v>
      </c>
      <c r="E39" s="24">
        <v>98377.62</v>
      </c>
      <c r="F39" s="24">
        <v>270901.6</v>
      </c>
      <c r="G39" s="24">
        <v>180069.63</v>
      </c>
      <c r="H39" s="25">
        <v>554098.4</v>
      </c>
    </row>
    <row r="40" spans="1:8" ht="19.5" customHeight="1">
      <c r="A40" s="23" t="s">
        <v>49</v>
      </c>
      <c r="B40" s="24"/>
      <c r="C40" s="24"/>
      <c r="D40" s="24"/>
      <c r="E40" s="24"/>
      <c r="F40" s="24"/>
      <c r="G40" s="24"/>
      <c r="H40" s="25"/>
    </row>
    <row r="41" spans="1:8" ht="19.5" customHeight="1">
      <c r="A41" s="23" t="s">
        <v>50</v>
      </c>
      <c r="B41" s="24">
        <v>58456303</v>
      </c>
      <c r="C41" s="24">
        <v>61064021.12</v>
      </c>
      <c r="D41" s="24">
        <v>7645914.71</v>
      </c>
      <c r="E41" s="24">
        <v>10695892.67</v>
      </c>
      <c r="F41" s="24">
        <v>36716304.2</v>
      </c>
      <c r="G41" s="24">
        <v>18563808.02</v>
      </c>
      <c r="H41" s="25">
        <v>24347716.92</v>
      </c>
    </row>
    <row r="42" spans="1:8" ht="19.5" customHeight="1">
      <c r="A42" s="20" t="s">
        <v>51</v>
      </c>
      <c r="B42" s="21">
        <f aca="true" t="shared" si="8" ref="B42:H42">SUM(B43:B45)+B48</f>
        <v>32315475</v>
      </c>
      <c r="C42" s="21">
        <f t="shared" si="8"/>
        <v>40386963.57</v>
      </c>
      <c r="D42" s="21">
        <f t="shared" si="8"/>
        <v>1027212.6000000001</v>
      </c>
      <c r="E42" s="21">
        <f t="shared" si="8"/>
        <v>2307486.52</v>
      </c>
      <c r="F42" s="21">
        <f t="shared" si="8"/>
        <v>9194820.62</v>
      </c>
      <c r="G42" s="21">
        <f t="shared" si="8"/>
        <v>3443067.14</v>
      </c>
      <c r="H42" s="22">
        <f t="shared" si="8"/>
        <v>31192142.95</v>
      </c>
    </row>
    <row r="43" spans="1:8" ht="19.5" customHeight="1">
      <c r="A43" s="23" t="s">
        <v>52</v>
      </c>
      <c r="B43" s="24">
        <v>31040475</v>
      </c>
      <c r="C43" s="24">
        <v>39111963.57</v>
      </c>
      <c r="D43" s="24">
        <v>919501.42</v>
      </c>
      <c r="E43" s="24">
        <v>2154982.48</v>
      </c>
      <c r="F43" s="24">
        <v>8857049.34</v>
      </c>
      <c r="G43" s="24">
        <v>3145599.06</v>
      </c>
      <c r="H43" s="25">
        <v>30254914.23</v>
      </c>
    </row>
    <row r="44" spans="1:8" ht="19.5" customHeight="1">
      <c r="A44" s="23" t="s">
        <v>53</v>
      </c>
      <c r="B44" s="24">
        <v>100000</v>
      </c>
      <c r="C44" s="24">
        <v>100000</v>
      </c>
      <c r="D44" s="24">
        <v>0</v>
      </c>
      <c r="E44" s="24">
        <v>0</v>
      </c>
      <c r="F44" s="24">
        <v>0</v>
      </c>
      <c r="G44" s="24">
        <v>0</v>
      </c>
      <c r="H44" s="25">
        <v>100000</v>
      </c>
    </row>
    <row r="45" spans="1:8" ht="19.5" customHeight="1">
      <c r="A45" s="23" t="s">
        <v>59</v>
      </c>
      <c r="B45" s="24">
        <f aca="true" t="shared" si="9" ref="B45:H45">SUM(B46:B47)</f>
        <v>1175000</v>
      </c>
      <c r="C45" s="24">
        <f t="shared" si="9"/>
        <v>1175000</v>
      </c>
      <c r="D45" s="24">
        <f t="shared" si="9"/>
        <v>107711.18</v>
      </c>
      <c r="E45" s="24">
        <f t="shared" si="9"/>
        <v>152504.04</v>
      </c>
      <c r="F45" s="24">
        <f t="shared" si="9"/>
        <v>337771.28</v>
      </c>
      <c r="G45" s="24">
        <f t="shared" si="9"/>
        <v>297468.07999999996</v>
      </c>
      <c r="H45" s="25">
        <f t="shared" si="9"/>
        <v>837228.7200000001</v>
      </c>
    </row>
    <row r="46" spans="1:8" ht="19.5" customHeight="1">
      <c r="A46" s="23" t="s">
        <v>60</v>
      </c>
      <c r="B46" s="24">
        <v>1000000</v>
      </c>
      <c r="C46" s="24">
        <v>1000000</v>
      </c>
      <c r="D46" s="24">
        <v>84916.45</v>
      </c>
      <c r="E46" s="24">
        <v>129709.31</v>
      </c>
      <c r="F46" s="24">
        <v>292244.44</v>
      </c>
      <c r="G46" s="24">
        <v>251941.24</v>
      </c>
      <c r="H46" s="25">
        <v>707755.56</v>
      </c>
    </row>
    <row r="47" spans="1:8" ht="19.5" customHeight="1">
      <c r="A47" s="23" t="s">
        <v>61</v>
      </c>
      <c r="B47" s="24">
        <v>175000</v>
      </c>
      <c r="C47" s="24">
        <v>175000</v>
      </c>
      <c r="D47" s="24">
        <v>22794.73</v>
      </c>
      <c r="E47" s="24">
        <v>22794.73</v>
      </c>
      <c r="F47" s="24">
        <v>45526.84</v>
      </c>
      <c r="G47" s="24">
        <v>45526.84</v>
      </c>
      <c r="H47" s="25">
        <v>129473.16</v>
      </c>
    </row>
    <row r="48" spans="1:8" ht="19.5" customHeight="1">
      <c r="A48" s="23" t="s">
        <v>54</v>
      </c>
      <c r="B48" s="24">
        <v>0</v>
      </c>
      <c r="C48" s="24">
        <v>0</v>
      </c>
      <c r="D48" s="24">
        <v>0</v>
      </c>
      <c r="E48" s="24">
        <v>0</v>
      </c>
      <c r="F48" s="24">
        <v>0</v>
      </c>
      <c r="G48" s="24">
        <v>0</v>
      </c>
      <c r="H48" s="25">
        <v>0</v>
      </c>
    </row>
    <row r="49" spans="1:8" ht="19.5" customHeight="1">
      <c r="A49" s="23" t="s">
        <v>55</v>
      </c>
      <c r="B49" s="24">
        <v>1200600</v>
      </c>
      <c r="C49" s="24">
        <v>390820.16</v>
      </c>
      <c r="D49" s="29"/>
      <c r="E49" s="29"/>
      <c r="F49" s="29"/>
      <c r="G49" s="29"/>
      <c r="H49" s="30"/>
    </row>
    <row r="50" spans="1:8" ht="19.5" customHeight="1">
      <c r="A50" s="20" t="s">
        <v>56</v>
      </c>
      <c r="B50" s="21">
        <f aca="true" t="shared" si="10" ref="B50:H50">SUM(B37+B42)</f>
        <v>166349400</v>
      </c>
      <c r="C50" s="21">
        <f t="shared" si="10"/>
        <v>177278606.69</v>
      </c>
      <c r="D50" s="21">
        <f t="shared" si="10"/>
        <v>19995838.84</v>
      </c>
      <c r="E50" s="21">
        <f t="shared" si="10"/>
        <v>24265768.48</v>
      </c>
      <c r="F50" s="21">
        <f t="shared" si="10"/>
        <v>68578896.49000001</v>
      </c>
      <c r="G50" s="21">
        <f t="shared" si="10"/>
        <v>43827383.11</v>
      </c>
      <c r="H50" s="22">
        <f t="shared" si="10"/>
        <v>108699710.2</v>
      </c>
    </row>
    <row r="51" spans="1:8" ht="19.5" customHeight="1" thickBot="1">
      <c r="A51" s="31" t="s">
        <v>57</v>
      </c>
      <c r="B51" s="32">
        <f aca="true" t="shared" si="11" ref="B51:G51">SUM(B9+B26-B37-B42)</f>
        <v>1200600</v>
      </c>
      <c r="C51" s="32">
        <f t="shared" si="11"/>
        <v>-9728606.690000005</v>
      </c>
      <c r="D51" s="32">
        <f>E34-D50</f>
        <v>15806064.690000001</v>
      </c>
      <c r="E51" s="32">
        <f t="shared" si="11"/>
        <v>11536135.05</v>
      </c>
      <c r="F51" s="32">
        <f>G34-F50</f>
        <v>-3585774.480000004</v>
      </c>
      <c r="G51" s="32">
        <f t="shared" si="11"/>
        <v>21165738.900000006</v>
      </c>
      <c r="H51" s="33"/>
    </row>
    <row r="52" ht="13.5" thickTop="1"/>
    <row r="53" spans="1:8" ht="12.75">
      <c r="A53" s="4" t="s">
        <v>69</v>
      </c>
      <c r="B53" s="4"/>
      <c r="C53" s="4" t="s">
        <v>62</v>
      </c>
      <c r="D53" s="4"/>
      <c r="E53" s="4"/>
      <c r="F53" s="4" t="s">
        <v>63</v>
      </c>
      <c r="G53" s="4"/>
      <c r="H53" s="4"/>
    </row>
    <row r="54" spans="1:8" ht="12.75">
      <c r="A54" s="4" t="s">
        <v>58</v>
      </c>
      <c r="B54" s="4"/>
      <c r="C54" s="4" t="s">
        <v>0</v>
      </c>
      <c r="D54" s="4"/>
      <c r="E54" s="4"/>
      <c r="F54" s="4" t="s">
        <v>70</v>
      </c>
      <c r="G54" s="4"/>
      <c r="H54" s="4"/>
    </row>
    <row r="55" spans="6:8" ht="12.75">
      <c r="F55" s="4" t="s">
        <v>65</v>
      </c>
      <c r="G55" s="4"/>
      <c r="H55" s="4"/>
    </row>
    <row r="57" ht="12.75">
      <c r="D57" s="3"/>
    </row>
    <row r="58" ht="12.75">
      <c r="D58" s="2"/>
    </row>
  </sheetData>
  <sheetProtection/>
  <mergeCells count="17">
    <mergeCell ref="D7:E7"/>
    <mergeCell ref="F55:H55"/>
    <mergeCell ref="F35:H35"/>
    <mergeCell ref="B35:C35"/>
    <mergeCell ref="D35:E35"/>
    <mergeCell ref="A1:H1"/>
    <mergeCell ref="A2:H2"/>
    <mergeCell ref="A3:H3"/>
    <mergeCell ref="A6:H6"/>
    <mergeCell ref="F7:H7"/>
    <mergeCell ref="B7:C7"/>
    <mergeCell ref="A53:B53"/>
    <mergeCell ref="C53:E53"/>
    <mergeCell ref="F53:H53"/>
    <mergeCell ref="A54:B54"/>
    <mergeCell ref="C54:E54"/>
    <mergeCell ref="F54:H54"/>
  </mergeCells>
  <printOptions horizontalCentered="1"/>
  <pageMargins left="0" right="0" top="0.3937007874015748" bottom="0.3937007874015748" header="0.1968503937007874" footer="0.1968503937007874"/>
  <pageSetup fitToHeight="1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vilma</dc:creator>
  <cp:keywords/>
  <dc:description/>
  <cp:lastModifiedBy>Mauricio</cp:lastModifiedBy>
  <cp:lastPrinted>2013-10-18T14:12:12Z</cp:lastPrinted>
  <dcterms:created xsi:type="dcterms:W3CDTF">2011-01-25T17:18:37Z</dcterms:created>
  <dcterms:modified xsi:type="dcterms:W3CDTF">2013-12-03T10:18:37Z</dcterms:modified>
  <cp:category/>
  <cp:version/>
  <cp:contentType/>
  <cp:contentStatus/>
</cp:coreProperties>
</file>