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5" sheetId="1" r:id="rId1"/>
  </sheets>
  <definedNames>
    <definedName name="_xlnm.Print_Area" localSheetId="0">'4º Bim. 2005'!$A$1:$H$56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<sst xmlns="http://schemas.openxmlformats.org/spreadsheetml/2006/main" count="78" uniqueCount="71">
  <si>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</si>
  <si>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</si>
  <si>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</si>
  <si>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</si>
  <si>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</si>
  <si>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</si>
  <si>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</si>
  <si>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</si>
  <si>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</si>
  <si>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</si>
  <si>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</si>
  <si>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</si>
  <si>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</si>
  <si>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</si>
  <si>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</si>
  <si>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</si>
  <si>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</si>
  <si>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</si>
  <si>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</si>
  <si>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</si>
  <si>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</si>
  <si>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</si>
  <si>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</si>
  <si>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</si>
  <si>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</si>
  <si>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</si>
  <si>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</si>
  <si>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</si>
  <si>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</si>
  <si>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</si>
  <si>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</si>
  <si>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</si>
  <si>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</si>
  <si>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</si>
  <si>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</si>
  <si>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</si>
  <si>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</si>
  <si>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</si>
  <si>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</si>
  <si>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</si>
  <si>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</si>
  <si>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</si>
  <si>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</si>
  <si>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</si>
  <si>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</si>
  <si>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</si>
  <si>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</si>
  <si>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</si>
  <si>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</si>
  <si>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</si>
  <si>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</si>
  <si>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</si>
  <si>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</si>
  <si>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</si>
  <si>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</si>
  <si>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</si>
  <si>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</si>
  <si>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</si>
  <si>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</si>
  <si>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</si>
  <si>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</si>
  <si>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</si>
  <si>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</si>
  <si>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</si>
  <si>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</si>
  <si>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</si>
  <si>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</si>
  <si>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4º BIMESTRE DE 2005</t>
  </si>
  <si>
    <t>4º BIMESTRE</t>
  </si>
  <si>
    <t>José Roberto Trícoli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</si>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</sst>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7">
      <selection activeCell="G64" sqref="G6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6" t="s">
        <v>5</v>
      </c>
      <c r="B1" s="6"/>
      <c r="C1" s="6"/>
      <c r="D1" s="6"/>
      <c r="E1" s="6"/>
      <c r="F1" s="6"/>
      <c r="G1" s="6"/>
      <c r="H1" s="6"/>
    </row>
    <row r="2" spans="1:8" ht="15.75">
      <c r="A2" s="7" t="s">
        <v>6</v>
      </c>
      <c r="B2" s="7"/>
      <c r="C2" s="7"/>
      <c r="D2" s="7"/>
      <c r="E2" s="7"/>
      <c r="F2" s="7"/>
      <c r="G2" s="7"/>
      <c r="H2" s="7"/>
    </row>
    <row r="3" spans="1:8" ht="18">
      <c r="A3" s="8" t="s">
        <v>7</v>
      </c>
      <c r="B3" s="8"/>
      <c r="C3" s="8"/>
      <c r="D3" s="8"/>
      <c r="E3" s="8"/>
      <c r="F3" s="8"/>
      <c r="G3" s="8"/>
      <c r="H3" s="8"/>
    </row>
    <row r="4" spans="1:8" ht="15.75">
      <c r="A4" s="9" t="s">
        <v>64</v>
      </c>
      <c r="B4" s="10"/>
      <c r="C4" s="11"/>
      <c r="D4" s="11"/>
      <c r="E4" s="11"/>
      <c r="F4" s="11"/>
      <c r="G4" s="11"/>
      <c r="H4" s="11"/>
    </row>
    <row r="5" spans="1:8" ht="18">
      <c r="A5" s="9" t="s">
        <v>67</v>
      </c>
      <c r="B5" s="12"/>
      <c r="C5" s="13"/>
      <c r="D5" s="13"/>
      <c r="E5" s="13"/>
      <c r="F5" s="13"/>
      <c r="G5" s="13"/>
      <c r="H5" s="13"/>
    </row>
    <row r="6" spans="1:8" ht="13.5" thickBot="1">
      <c r="A6" s="5" t="s">
        <v>8</v>
      </c>
      <c r="B6" s="5"/>
      <c r="C6" s="5"/>
      <c r="D6" s="5"/>
      <c r="E6" s="5"/>
      <c r="F6" s="5"/>
      <c r="G6" s="5"/>
      <c r="H6" s="5"/>
    </row>
    <row r="7" spans="1:8" ht="19.5" customHeight="1" thickTop="1">
      <c r="A7" s="14" t="s">
        <v>9</v>
      </c>
      <c r="B7" s="15" t="s">
        <v>10</v>
      </c>
      <c r="C7" s="15"/>
      <c r="D7" s="15" t="s">
        <v>68</v>
      </c>
      <c r="E7" s="15"/>
      <c r="F7" s="15" t="s">
        <v>11</v>
      </c>
      <c r="G7" s="15"/>
      <c r="H7" s="16"/>
    </row>
    <row r="8" spans="1:8" ht="19.5" customHeight="1">
      <c r="A8" s="17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15</v>
      </c>
      <c r="G8" s="18" t="s">
        <v>17</v>
      </c>
      <c r="H8" s="19" t="s">
        <v>18</v>
      </c>
    </row>
    <row r="9" spans="1:10" ht="19.5" customHeight="1">
      <c r="A9" s="20" t="s">
        <v>19</v>
      </c>
      <c r="B9" s="21">
        <f aca="true" t="shared" si="0" ref="B9:H9">SUM(B10+B18+B19+B20+B21+B22+B23+B24+B25)</f>
        <v>123351000</v>
      </c>
      <c r="C9" s="21">
        <f t="shared" si="0"/>
        <v>123351000</v>
      </c>
      <c r="D9" s="21">
        <f t="shared" si="0"/>
        <v>20435708.21</v>
      </c>
      <c r="E9" s="21">
        <f t="shared" si="0"/>
        <v>20013369.009999998</v>
      </c>
      <c r="F9" s="21">
        <f t="shared" si="0"/>
        <v>81737948.04</v>
      </c>
      <c r="G9" s="21">
        <f t="shared" si="0"/>
        <v>84250766.05</v>
      </c>
      <c r="H9" s="22">
        <f t="shared" si="0"/>
        <v>39100233.95</v>
      </c>
      <c r="J9" s="2"/>
    </row>
    <row r="10" spans="1:10" ht="19.5" customHeight="1">
      <c r="A10" s="23" t="s">
        <v>20</v>
      </c>
      <c r="B10" s="24">
        <f aca="true" t="shared" si="1" ref="B10:G10">SUM(B11+B16+B17)</f>
        <v>41965500</v>
      </c>
      <c r="C10" s="24">
        <f t="shared" si="1"/>
        <v>41965500</v>
      </c>
      <c r="D10" s="24">
        <f t="shared" si="1"/>
        <v>6610821.9399999995</v>
      </c>
      <c r="E10" s="24">
        <f t="shared" si="1"/>
        <v>6861590.17</v>
      </c>
      <c r="F10" s="24">
        <f t="shared" si="1"/>
        <v>28466628.070000004</v>
      </c>
      <c r="G10" s="24">
        <f t="shared" si="1"/>
        <v>28680278.560000002</v>
      </c>
      <c r="H10" s="25">
        <f>C10-G10</f>
        <v>13285221.439999998</v>
      </c>
      <c r="J10" s="2"/>
    </row>
    <row r="11" spans="1:10" ht="19.5" customHeight="1">
      <c r="A11" s="23" t="s">
        <v>21</v>
      </c>
      <c r="B11" s="24">
        <f aca="true" t="shared" si="2" ref="B11:G11">SUM(B12:B15)</f>
        <v>35000000</v>
      </c>
      <c r="C11" s="24">
        <f t="shared" si="2"/>
        <v>35000000</v>
      </c>
      <c r="D11" s="24">
        <f t="shared" si="2"/>
        <v>4835153.41</v>
      </c>
      <c r="E11" s="24">
        <f t="shared" si="2"/>
        <v>5068305.1</v>
      </c>
      <c r="F11" s="24">
        <f t="shared" si="2"/>
        <v>25064687.790000003</v>
      </c>
      <c r="G11" s="24">
        <f t="shared" si="2"/>
        <v>25487652.1</v>
      </c>
      <c r="H11" s="25">
        <f>C11-G11</f>
        <v>9512347.899999999</v>
      </c>
      <c r="J11" s="2"/>
    </row>
    <row r="12" spans="1:10" ht="19.5" customHeight="1">
      <c r="A12" s="23" t="s">
        <v>1</v>
      </c>
      <c r="B12" s="24">
        <v>22000000</v>
      </c>
      <c r="C12" s="24">
        <v>22000000</v>
      </c>
      <c r="D12" s="24">
        <v>2458837.36</v>
      </c>
      <c r="E12" s="24">
        <v>2457799.89</v>
      </c>
      <c r="F12" s="24">
        <v>16334460.26</v>
      </c>
      <c r="G12" s="24">
        <v>16558766.46</v>
      </c>
      <c r="H12" s="25">
        <f>C12-G12</f>
        <v>5441233.539999999</v>
      </c>
      <c r="J12" s="2"/>
    </row>
    <row r="13" spans="1:10" ht="19.5" customHeight="1">
      <c r="A13" s="23" t="s">
        <v>2</v>
      </c>
      <c r="B13" s="24">
        <v>8800000</v>
      </c>
      <c r="C13" s="24">
        <v>8800000</v>
      </c>
      <c r="D13" s="24">
        <v>1622191.09</v>
      </c>
      <c r="E13" s="24">
        <v>1720880.19</v>
      </c>
      <c r="F13" s="24">
        <v>5948952.98</v>
      </c>
      <c r="G13" s="24">
        <v>5964788.27</v>
      </c>
      <c r="H13" s="25">
        <f aca="true" t="shared" si="3" ref="H13:H34">C13-G13</f>
        <v>2835211.7300000004</v>
      </c>
      <c r="J13" s="2"/>
    </row>
    <row r="14" spans="1:10" ht="19.5" customHeight="1">
      <c r="A14" s="23" t="s">
        <v>3</v>
      </c>
      <c r="B14" s="24">
        <v>2200000</v>
      </c>
      <c r="C14" s="24">
        <v>2200000</v>
      </c>
      <c r="D14" s="24">
        <v>389951.95</v>
      </c>
      <c r="E14" s="24">
        <v>413705.22</v>
      </c>
      <c r="F14" s="24">
        <v>1430844.62</v>
      </c>
      <c r="G14" s="24">
        <v>1466990</v>
      </c>
      <c r="H14" s="25">
        <f t="shared" si="3"/>
        <v>733010</v>
      </c>
      <c r="J14" s="2"/>
    </row>
    <row r="15" spans="1:10" ht="19.5" customHeight="1">
      <c r="A15" s="23" t="s">
        <v>4</v>
      </c>
      <c r="B15" s="24">
        <v>2000000</v>
      </c>
      <c r="C15" s="24">
        <v>2000000</v>
      </c>
      <c r="D15" s="24">
        <v>364173.01</v>
      </c>
      <c r="E15" s="24">
        <v>475919.8</v>
      </c>
      <c r="F15" s="24">
        <v>1350429.93</v>
      </c>
      <c r="G15" s="24">
        <v>1497107.37</v>
      </c>
      <c r="H15" s="25">
        <f t="shared" si="3"/>
        <v>502892.6299999999</v>
      </c>
      <c r="J15" s="2"/>
    </row>
    <row r="16" spans="1:10" ht="19.5" customHeight="1">
      <c r="A16" s="23" t="s">
        <v>22</v>
      </c>
      <c r="B16" s="24">
        <v>3265500</v>
      </c>
      <c r="C16" s="24">
        <v>3265500</v>
      </c>
      <c r="D16" s="24">
        <v>617522.72</v>
      </c>
      <c r="E16" s="24">
        <v>1769098.48</v>
      </c>
      <c r="F16" s="24">
        <v>2055004.53</v>
      </c>
      <c r="G16" s="24">
        <v>3056789.3</v>
      </c>
      <c r="H16" s="25">
        <f t="shared" si="3"/>
        <v>208710.7000000002</v>
      </c>
      <c r="J16" s="2"/>
    </row>
    <row r="17" spans="1:10" ht="19.5" customHeight="1">
      <c r="A17" s="23" t="s">
        <v>23</v>
      </c>
      <c r="B17" s="24">
        <v>3700000</v>
      </c>
      <c r="C17" s="24">
        <v>3700000</v>
      </c>
      <c r="D17" s="24">
        <v>1158145.81</v>
      </c>
      <c r="E17" s="24">
        <v>24186.59</v>
      </c>
      <c r="F17" s="24">
        <v>1346935.75</v>
      </c>
      <c r="G17" s="24">
        <v>135837.16</v>
      </c>
      <c r="H17" s="25">
        <f t="shared" si="3"/>
        <v>3564162.84</v>
      </c>
      <c r="J17" s="2"/>
    </row>
    <row r="18" spans="1:10" ht="19.5" customHeight="1">
      <c r="A18" s="23" t="s">
        <v>24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f t="shared" si="3"/>
        <v>0</v>
      </c>
      <c r="J18" s="2"/>
    </row>
    <row r="19" spans="1:10" ht="19.5" customHeight="1">
      <c r="A19" s="23" t="s">
        <v>25</v>
      </c>
      <c r="B19" s="24">
        <v>1566200</v>
      </c>
      <c r="C19" s="24">
        <v>1566200</v>
      </c>
      <c r="D19" s="24">
        <v>403278.01</v>
      </c>
      <c r="E19" s="24">
        <v>351037.14</v>
      </c>
      <c r="F19" s="24">
        <v>1266817.93</v>
      </c>
      <c r="G19" s="24">
        <v>1209637.93</v>
      </c>
      <c r="H19" s="25">
        <f t="shared" si="3"/>
        <v>356562.07000000007</v>
      </c>
      <c r="J19" s="2"/>
    </row>
    <row r="20" spans="1:10" ht="19.5" customHeight="1">
      <c r="A20" s="23" t="s">
        <v>26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t="shared" si="3"/>
        <v>0</v>
      </c>
      <c r="J20" s="2"/>
    </row>
    <row r="21" spans="1:10" ht="19.5" customHeight="1">
      <c r="A21" s="23" t="s">
        <v>27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3"/>
        <v>0</v>
      </c>
      <c r="J21" s="2"/>
    </row>
    <row r="22" spans="1:10" ht="19.5" customHeight="1">
      <c r="A22" s="23" t="s">
        <v>28</v>
      </c>
      <c r="B22" s="24">
        <v>17414000</v>
      </c>
      <c r="C22" s="24">
        <v>17414000</v>
      </c>
      <c r="D22" s="24">
        <v>2902333.33</v>
      </c>
      <c r="E22" s="24">
        <v>1556133.31</v>
      </c>
      <c r="F22" s="24">
        <v>11349112</v>
      </c>
      <c r="G22" s="24">
        <v>7406164.11</v>
      </c>
      <c r="H22" s="25">
        <f t="shared" si="3"/>
        <v>10007835.89</v>
      </c>
      <c r="J22" s="2"/>
    </row>
    <row r="23" spans="1:10" ht="19.5" customHeight="1">
      <c r="A23" s="23" t="s">
        <v>29</v>
      </c>
      <c r="B23" s="24">
        <v>55820000</v>
      </c>
      <c r="C23" s="24">
        <v>55820000</v>
      </c>
      <c r="D23" s="24">
        <v>9608627.44</v>
      </c>
      <c r="E23" s="24">
        <v>10493416.69</v>
      </c>
      <c r="F23" s="24">
        <v>37582480.53</v>
      </c>
      <c r="G23" s="24">
        <v>44348548.5</v>
      </c>
      <c r="H23" s="25">
        <f t="shared" si="3"/>
        <v>11471451.5</v>
      </c>
      <c r="J23" s="2"/>
    </row>
    <row r="24" spans="1:10" ht="19.5" customHeight="1">
      <c r="A24" s="23" t="s">
        <v>66</v>
      </c>
      <c r="B24" s="24">
        <v>-5045000</v>
      </c>
      <c r="C24" s="24">
        <v>-5045000</v>
      </c>
      <c r="D24" s="24">
        <v>-850580.08</v>
      </c>
      <c r="E24" s="24">
        <v>-942263.61</v>
      </c>
      <c r="F24" s="24">
        <v>-3300033.41</v>
      </c>
      <c r="G24" s="24">
        <v>-3783476.38</v>
      </c>
      <c r="H24" s="25">
        <f t="shared" si="3"/>
        <v>-1261523.62</v>
      </c>
      <c r="J24" s="2"/>
    </row>
    <row r="25" spans="1:10" ht="19.5" customHeight="1">
      <c r="A25" s="23" t="s">
        <v>30</v>
      </c>
      <c r="B25" s="24">
        <v>11630300</v>
      </c>
      <c r="C25" s="24">
        <v>11630300</v>
      </c>
      <c r="D25" s="24">
        <v>1761227.57</v>
      </c>
      <c r="E25" s="24">
        <v>1693455.31</v>
      </c>
      <c r="F25" s="24">
        <v>6372942.92</v>
      </c>
      <c r="G25" s="24">
        <v>6389613.33</v>
      </c>
      <c r="H25" s="25">
        <f t="shared" si="3"/>
        <v>5240686.67</v>
      </c>
      <c r="J25" s="2"/>
    </row>
    <row r="26" spans="1:8" ht="19.5" customHeight="1">
      <c r="A26" s="20" t="s">
        <v>31</v>
      </c>
      <c r="B26" s="21">
        <f aca="true" t="shared" si="4" ref="B26:G26">SUM(B27+B30+B31+B32+B33)</f>
        <v>10062000</v>
      </c>
      <c r="C26" s="21">
        <f t="shared" si="4"/>
        <v>10062000</v>
      </c>
      <c r="D26" s="21">
        <f t="shared" si="4"/>
        <v>2438500</v>
      </c>
      <c r="E26" s="21">
        <f t="shared" si="4"/>
        <v>409398.35</v>
      </c>
      <c r="F26" s="21">
        <f t="shared" si="4"/>
        <v>5185000</v>
      </c>
      <c r="G26" s="21">
        <f t="shared" si="4"/>
        <v>1025944.79</v>
      </c>
      <c r="H26" s="22">
        <f t="shared" si="3"/>
        <v>9036055.21</v>
      </c>
    </row>
    <row r="27" spans="1:8" ht="19.5" customHeight="1">
      <c r="A27" s="23" t="s">
        <v>32</v>
      </c>
      <c r="B27" s="26">
        <f aca="true" t="shared" si="5" ref="B27:G27">SUM(B28:B29)</f>
        <v>2660000</v>
      </c>
      <c r="C27" s="26">
        <f t="shared" si="5"/>
        <v>2660000</v>
      </c>
      <c r="D27" s="26">
        <f t="shared" si="5"/>
        <v>610000</v>
      </c>
      <c r="E27" s="26">
        <f t="shared" si="5"/>
        <v>0</v>
      </c>
      <c r="F27" s="26">
        <f t="shared" si="5"/>
        <v>1440000</v>
      </c>
      <c r="G27" s="26">
        <f t="shared" si="5"/>
        <v>0</v>
      </c>
      <c r="H27" s="25">
        <f t="shared" si="3"/>
        <v>2660000</v>
      </c>
    </row>
    <row r="28" spans="1:8" ht="19.5" customHeight="1">
      <c r="A28" s="23" t="s">
        <v>33</v>
      </c>
      <c r="B28" s="24"/>
      <c r="C28" s="24"/>
      <c r="D28" s="24"/>
      <c r="E28" s="24"/>
      <c r="F28" s="24"/>
      <c r="G28" s="24"/>
      <c r="H28" s="25">
        <f t="shared" si="3"/>
        <v>0</v>
      </c>
    </row>
    <row r="29" spans="1:8" ht="19.5" customHeight="1">
      <c r="A29" s="23" t="s">
        <v>34</v>
      </c>
      <c r="B29" s="24">
        <v>2660000</v>
      </c>
      <c r="C29" s="24">
        <v>2660000</v>
      </c>
      <c r="D29" s="24">
        <v>610000</v>
      </c>
      <c r="E29" s="24">
        <v>0</v>
      </c>
      <c r="F29" s="24">
        <v>1440000</v>
      </c>
      <c r="G29" s="24">
        <v>0</v>
      </c>
      <c r="H29" s="25">
        <f t="shared" si="3"/>
        <v>2660000</v>
      </c>
    </row>
    <row r="30" spans="1:8" ht="19.5" customHeight="1">
      <c r="A30" s="23" t="s">
        <v>35</v>
      </c>
      <c r="B30" s="24">
        <v>264000</v>
      </c>
      <c r="C30" s="24">
        <v>264000</v>
      </c>
      <c r="D30" s="24">
        <v>44000</v>
      </c>
      <c r="E30" s="24">
        <v>0</v>
      </c>
      <c r="F30" s="24">
        <v>176000</v>
      </c>
      <c r="G30" s="24">
        <v>0</v>
      </c>
      <c r="H30" s="25">
        <f t="shared" si="3"/>
        <v>264000</v>
      </c>
    </row>
    <row r="31" spans="1:8" ht="19.5" customHeight="1">
      <c r="A31" s="23" t="s">
        <v>36</v>
      </c>
      <c r="B31" s="24"/>
      <c r="C31" s="24"/>
      <c r="D31" s="24"/>
      <c r="E31" s="24"/>
      <c r="F31" s="24"/>
      <c r="G31" s="24"/>
      <c r="H31" s="25">
        <f t="shared" si="3"/>
        <v>0</v>
      </c>
    </row>
    <row r="32" spans="1:8" ht="19.5" customHeight="1">
      <c r="A32" s="23" t="s">
        <v>37</v>
      </c>
      <c r="B32" s="24">
        <v>7138000</v>
      </c>
      <c r="C32" s="24">
        <v>7138000</v>
      </c>
      <c r="D32" s="24">
        <v>1784500</v>
      </c>
      <c r="E32" s="24">
        <v>409398.35</v>
      </c>
      <c r="F32" s="24">
        <v>3569000</v>
      </c>
      <c r="G32" s="24">
        <v>1025944.79</v>
      </c>
      <c r="H32" s="25">
        <f t="shared" si="3"/>
        <v>6112055.21</v>
      </c>
    </row>
    <row r="33" spans="1:8" ht="19.5" customHeight="1">
      <c r="A33" s="23" t="s">
        <v>38</v>
      </c>
      <c r="B33" s="24"/>
      <c r="C33" s="24"/>
      <c r="D33" s="24"/>
      <c r="E33" s="24"/>
      <c r="F33" s="24"/>
      <c r="G33" s="24"/>
      <c r="H33" s="25">
        <f t="shared" si="3"/>
        <v>0</v>
      </c>
    </row>
    <row r="34" spans="1:8" ht="19.5" customHeight="1">
      <c r="A34" s="20" t="s">
        <v>39</v>
      </c>
      <c r="B34" s="21">
        <f aca="true" t="shared" si="6" ref="B34:G34">SUM(B9+B26)</f>
        <v>133413000</v>
      </c>
      <c r="C34" s="21">
        <f t="shared" si="6"/>
        <v>133413000</v>
      </c>
      <c r="D34" s="21">
        <f t="shared" si="6"/>
        <v>22874208.21</v>
      </c>
      <c r="E34" s="21">
        <f t="shared" si="6"/>
        <v>20422767.36</v>
      </c>
      <c r="F34" s="21">
        <f t="shared" si="6"/>
        <v>86922948.04</v>
      </c>
      <c r="G34" s="21">
        <f t="shared" si="6"/>
        <v>85276710.84</v>
      </c>
      <c r="H34" s="22">
        <f t="shared" si="3"/>
        <v>48136289.16</v>
      </c>
    </row>
    <row r="35" spans="1:8" ht="19.5" customHeight="1">
      <c r="A35" s="17" t="s">
        <v>40</v>
      </c>
      <c r="B35" s="27" t="s">
        <v>41</v>
      </c>
      <c r="C35" s="27"/>
      <c r="D35" s="27" t="s">
        <v>68</v>
      </c>
      <c r="E35" s="27"/>
      <c r="F35" s="27" t="s">
        <v>11</v>
      </c>
      <c r="G35" s="27"/>
      <c r="H35" s="28"/>
    </row>
    <row r="36" spans="1:8" ht="19.5" customHeight="1">
      <c r="A36" s="17" t="s">
        <v>42</v>
      </c>
      <c r="B36" s="18" t="s">
        <v>13</v>
      </c>
      <c r="C36" s="18" t="s">
        <v>14</v>
      </c>
      <c r="D36" s="18" t="s">
        <v>43</v>
      </c>
      <c r="E36" s="18" t="s">
        <v>44</v>
      </c>
      <c r="F36" s="18" t="s">
        <v>43</v>
      </c>
      <c r="G36" s="18" t="s">
        <v>44</v>
      </c>
      <c r="H36" s="19" t="s">
        <v>45</v>
      </c>
    </row>
    <row r="37" spans="1:8" ht="19.5" customHeight="1">
      <c r="A37" s="20" t="s">
        <v>46</v>
      </c>
      <c r="B37" s="21">
        <f aca="true" t="shared" si="7" ref="B37:H37">SUM(B38:B41)</f>
        <v>108450586.13</v>
      </c>
      <c r="C37" s="21">
        <f t="shared" si="7"/>
        <v>115649308.94</v>
      </c>
      <c r="D37" s="21">
        <f t="shared" si="7"/>
        <v>16865982.18</v>
      </c>
      <c r="E37" s="21">
        <f t="shared" si="7"/>
        <v>19084421.96</v>
      </c>
      <c r="F37" s="21">
        <f t="shared" si="7"/>
        <v>80687126.91</v>
      </c>
      <c r="G37" s="21">
        <f t="shared" si="7"/>
        <v>68830977.64999999</v>
      </c>
      <c r="H37" s="22">
        <f t="shared" si="7"/>
        <v>34962182.03</v>
      </c>
    </row>
    <row r="38" spans="1:8" ht="19.5" customHeight="1">
      <c r="A38" s="23" t="s">
        <v>47</v>
      </c>
      <c r="B38" s="24">
        <v>59784322</v>
      </c>
      <c r="C38" s="24">
        <v>62885822</v>
      </c>
      <c r="D38" s="24">
        <v>10857369.82</v>
      </c>
      <c r="E38" s="24">
        <v>10816073.89</v>
      </c>
      <c r="F38" s="24">
        <v>39507720.87</v>
      </c>
      <c r="G38" s="24">
        <v>38305825.93</v>
      </c>
      <c r="H38" s="25">
        <v>23378101.13</v>
      </c>
    </row>
    <row r="39" spans="1:8" ht="19.5" customHeight="1">
      <c r="A39" s="23" t="s">
        <v>48</v>
      </c>
      <c r="B39" s="24">
        <v>444620</v>
      </c>
      <c r="C39" s="24">
        <v>444620</v>
      </c>
      <c r="D39" s="24">
        <v>41449.49</v>
      </c>
      <c r="E39" s="24">
        <v>47464.83</v>
      </c>
      <c r="F39" s="24">
        <v>239678.42</v>
      </c>
      <c r="G39" s="24">
        <v>230941.48</v>
      </c>
      <c r="H39" s="25">
        <v>204941.58</v>
      </c>
    </row>
    <row r="40" spans="1:8" ht="19.5" customHeight="1">
      <c r="A40" s="23" t="s">
        <v>49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</row>
    <row r="41" spans="1:8" ht="19.5" customHeight="1">
      <c r="A41" s="23" t="s">
        <v>50</v>
      </c>
      <c r="B41" s="24">
        <v>48221644.13</v>
      </c>
      <c r="C41" s="24">
        <v>52318866.94</v>
      </c>
      <c r="D41" s="24">
        <v>5967162.87</v>
      </c>
      <c r="E41" s="24">
        <v>8220883.24</v>
      </c>
      <c r="F41" s="24">
        <v>40939727.62</v>
      </c>
      <c r="G41" s="24">
        <v>30294210.24</v>
      </c>
      <c r="H41" s="25">
        <v>11379139.32</v>
      </c>
    </row>
    <row r="42" spans="1:8" ht="19.5" customHeight="1">
      <c r="A42" s="20" t="s">
        <v>51</v>
      </c>
      <c r="B42" s="21">
        <f aca="true" t="shared" si="8" ref="B42:H42">SUM(B43:B45)+B48</f>
        <v>23910413.87</v>
      </c>
      <c r="C42" s="21">
        <f t="shared" si="8"/>
        <v>25823589.04</v>
      </c>
      <c r="D42" s="21">
        <f t="shared" si="8"/>
        <v>2970174.15</v>
      </c>
      <c r="E42" s="21">
        <f t="shared" si="8"/>
        <v>1056131.8399999999</v>
      </c>
      <c r="F42" s="21">
        <f t="shared" si="8"/>
        <v>10110726.52</v>
      </c>
      <c r="G42" s="21">
        <f t="shared" si="8"/>
        <v>5165278.66</v>
      </c>
      <c r="H42" s="22">
        <f t="shared" si="8"/>
        <v>15712862.52</v>
      </c>
    </row>
    <row r="43" spans="1:8" ht="19.5" customHeight="1">
      <c r="A43" s="23" t="s">
        <v>52</v>
      </c>
      <c r="B43" s="24">
        <v>22733763.87</v>
      </c>
      <c r="C43" s="24">
        <v>24646939.04</v>
      </c>
      <c r="D43" s="24">
        <v>2814593.03</v>
      </c>
      <c r="E43" s="24">
        <v>891290.73</v>
      </c>
      <c r="F43" s="24">
        <v>9382170.76</v>
      </c>
      <c r="G43" s="24">
        <v>4454976.91</v>
      </c>
      <c r="H43" s="25">
        <v>15264768.28</v>
      </c>
    </row>
    <row r="44" spans="1:8" ht="19.5" customHeight="1">
      <c r="A44" s="23" t="s">
        <v>53</v>
      </c>
      <c r="B44" s="24"/>
      <c r="C44" s="24"/>
      <c r="D44" s="24"/>
      <c r="E44" s="24"/>
      <c r="F44" s="24"/>
      <c r="G44" s="24"/>
      <c r="H44" s="25"/>
    </row>
    <row r="45" spans="1:8" ht="19.5" customHeight="1">
      <c r="A45" s="23" t="s">
        <v>59</v>
      </c>
      <c r="B45" s="24">
        <f aca="true" t="shared" si="9" ref="B45:H45">SUM(B46:B47)</f>
        <v>1176650</v>
      </c>
      <c r="C45" s="24">
        <f t="shared" si="9"/>
        <v>1176650</v>
      </c>
      <c r="D45" s="24">
        <f t="shared" si="9"/>
        <v>155581.12</v>
      </c>
      <c r="E45" s="24">
        <f t="shared" si="9"/>
        <v>164841.11</v>
      </c>
      <c r="F45" s="24">
        <f t="shared" si="9"/>
        <v>728555.76</v>
      </c>
      <c r="G45" s="24">
        <f t="shared" si="9"/>
        <v>710301.75</v>
      </c>
      <c r="H45" s="25">
        <f t="shared" si="9"/>
        <v>448094.24</v>
      </c>
    </row>
    <row r="46" spans="1:8" ht="19.5" customHeight="1">
      <c r="A46" s="23" t="s">
        <v>60</v>
      </c>
      <c r="B46" s="24">
        <v>950000</v>
      </c>
      <c r="C46" s="24">
        <v>950000</v>
      </c>
      <c r="D46" s="24">
        <v>133629.48</v>
      </c>
      <c r="E46" s="24">
        <v>142889.47</v>
      </c>
      <c r="F46" s="24">
        <v>641382</v>
      </c>
      <c r="G46" s="24">
        <v>623127.99</v>
      </c>
      <c r="H46" s="25">
        <v>308618</v>
      </c>
    </row>
    <row r="47" spans="1:8" ht="19.5" customHeight="1">
      <c r="A47" s="23" t="s">
        <v>61</v>
      </c>
      <c r="B47" s="24">
        <v>226650</v>
      </c>
      <c r="C47" s="24">
        <v>226650</v>
      </c>
      <c r="D47" s="24">
        <v>21951.64</v>
      </c>
      <c r="E47" s="24">
        <v>21951.64</v>
      </c>
      <c r="F47" s="24">
        <v>87173.76</v>
      </c>
      <c r="G47" s="24">
        <v>87173.76</v>
      </c>
      <c r="H47" s="25">
        <v>139476.24</v>
      </c>
    </row>
    <row r="48" spans="1:8" ht="19.5" customHeight="1">
      <c r="A48" s="23" t="s">
        <v>54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ht="19.5" customHeight="1">
      <c r="A49" s="23" t="s">
        <v>55</v>
      </c>
      <c r="B49" s="24">
        <v>1052000</v>
      </c>
      <c r="C49" s="24">
        <v>992000</v>
      </c>
      <c r="D49" s="29"/>
      <c r="E49" s="29"/>
      <c r="F49" s="29"/>
      <c r="G49" s="29"/>
      <c r="H49" s="30"/>
    </row>
    <row r="50" spans="1:8" ht="19.5" customHeight="1">
      <c r="A50" s="20" t="s">
        <v>56</v>
      </c>
      <c r="B50" s="21">
        <f aca="true" t="shared" si="10" ref="B50:H50">SUM(B37+B42)</f>
        <v>132361000</v>
      </c>
      <c r="C50" s="21">
        <f t="shared" si="10"/>
        <v>141472897.98</v>
      </c>
      <c r="D50" s="21">
        <f t="shared" si="10"/>
        <v>19836156.33</v>
      </c>
      <c r="E50" s="21">
        <f t="shared" si="10"/>
        <v>20140553.8</v>
      </c>
      <c r="F50" s="21">
        <f t="shared" si="10"/>
        <v>90797853.42999999</v>
      </c>
      <c r="G50" s="21">
        <f t="shared" si="10"/>
        <v>73996256.30999999</v>
      </c>
      <c r="H50" s="22">
        <f t="shared" si="10"/>
        <v>50675044.55</v>
      </c>
    </row>
    <row r="51" spans="1:8" ht="19.5" customHeight="1" thickBot="1">
      <c r="A51" s="31" t="s">
        <v>57</v>
      </c>
      <c r="B51" s="32">
        <f aca="true" t="shared" si="11" ref="B51:G51">SUM(B9+B26-B37-B42)</f>
        <v>1052000.0000000037</v>
      </c>
      <c r="C51" s="32">
        <f t="shared" si="11"/>
        <v>-8059897.979999997</v>
      </c>
      <c r="D51" s="32">
        <f>E34-D50</f>
        <v>586611.0300000012</v>
      </c>
      <c r="E51" s="32">
        <f t="shared" si="11"/>
        <v>282213.55999999866</v>
      </c>
      <c r="F51" s="32">
        <f>G34-F50</f>
        <v>-5521142.589999989</v>
      </c>
      <c r="G51" s="32">
        <f t="shared" si="11"/>
        <v>11280454.530000012</v>
      </c>
      <c r="H51" s="33"/>
    </row>
    <row r="52" ht="13.5" thickTop="1"/>
    <row r="53" spans="1:8" ht="12.75">
      <c r="A53" s="4" t="s">
        <v>69</v>
      </c>
      <c r="B53" s="4"/>
      <c r="C53" s="4" t="s">
        <v>62</v>
      </c>
      <c r="D53" s="4"/>
      <c r="E53" s="4"/>
      <c r="F53" s="4" t="s">
        <v>63</v>
      </c>
      <c r="G53" s="4"/>
      <c r="H53" s="4"/>
    </row>
    <row r="54" spans="1:8" ht="12.75">
      <c r="A54" s="4" t="s">
        <v>58</v>
      </c>
      <c r="B54" s="4"/>
      <c r="C54" s="4" t="s">
        <v>0</v>
      </c>
      <c r="D54" s="4"/>
      <c r="E54" s="4"/>
      <c r="F54" s="4" t="s">
        <v>70</v>
      </c>
      <c r="G54" s="4"/>
      <c r="H54" s="4"/>
    </row>
    <row r="55" spans="6:8" ht="12.75">
      <c r="F55" s="4" t="s">
        <v>65</v>
      </c>
      <c r="G55" s="4"/>
      <c r="H55" s="4"/>
    </row>
    <row r="57" ht="12.75">
      <c r="D57" s="3"/>
    </row>
    <row r="58" ht="12.75">
      <c r="D58" s="2"/>
    </row>
  </sheetData>
  <sheetProtection/>
  <mergeCells count="17">
    <mergeCell ref="A1:H1"/>
    <mergeCell ref="A2:H2"/>
    <mergeCell ref="A3:H3"/>
    <mergeCell ref="A6:H6"/>
    <mergeCell ref="A53:B53"/>
    <mergeCell ref="A54:B54"/>
    <mergeCell ref="F35:H35"/>
    <mergeCell ref="B35:C35"/>
    <mergeCell ref="D35:E35"/>
    <mergeCell ref="F7:H7"/>
    <mergeCell ref="B7:C7"/>
    <mergeCell ref="D7:E7"/>
    <mergeCell ref="F55:H55"/>
    <mergeCell ref="F53:H53"/>
    <mergeCell ref="F54:H54"/>
    <mergeCell ref="C53:E53"/>
    <mergeCell ref="C54:E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2013-12-02T18:12:48Z</dcterms:modified>
  <cp:category/>
  <cp:version/>
  <cp:contentType/>
  <cp:contentStatus/>
</cp:coreProperties>
</file>