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5" sheetId="1" r:id="rId1"/>
  </sheets>
  <definedNames>
    <definedName name="_xlnm.Print_Area" localSheetId="0">'1º Bim. 2005'!$A$1:$H$56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<sst xmlns="http://schemas.openxmlformats.org/spreadsheetml/2006/main" count="78" uniqueCount="71">
  <si>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</si>
  <si>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</si>
  <si>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</si>
  <si>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</si>
  <si>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</si>
  <si>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</si>
  <si>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</si>
  <si>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</si>
  <si>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</si>
  <si>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</si>
  <si>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</si>
  <si>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</si>
  <si>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</si>
  <si>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</si>
  <si>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</si>
  <si>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</si>
  <si>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</si>
  <si>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</si>
  <si>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</si>
  <si>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</si>
  <si>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</si>
  <si>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</si>
  <si>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</si>
  <si>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</si>
  <si>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</si>
  <si>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</si>
  <si>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</si>
  <si>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</si>
  <si>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</si>
  <si>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</si>
  <si>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</si>
  <si>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</si>
  <si>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</si>
  <si>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</si>
  <si>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</si>
  <si>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</si>
  <si>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</si>
  <si>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</si>
  <si>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</si>
  <si>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</si>
  <si>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</si>
  <si>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</si>
  <si>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</si>
  <si>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</si>
  <si>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</si>
  <si>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</si>
  <si>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</si>
  <si>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</si>
  <si>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</si>
  <si>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</si>
  <si>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</si>
  <si>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</si>
  <si>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</si>
  <si>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</si>
  <si>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</si>
  <si>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</si>
  <si>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</si>
  <si>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</si>
  <si>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</si>
  <si>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</si>
  <si>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</si>
  <si>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</si>
  <si>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</si>
  <si>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</si>
  <si>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</si>
  <si>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</si>
  <si>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</si>
  <si>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1º BIMESTRE DE 2005</t>
  </si>
  <si>
    <t>1º BIMESTRE</t>
  </si>
  <si>
    <t>Diretora de Finanças</t>
  </si>
  <si>
    <t>José Roberto Tricoli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</si>
</sst>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5" borderId="13" xfId="49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vertical="center"/>
      <protection hidden="1"/>
    </xf>
    <xf numFmtId="43" fontId="23" fillId="25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43" fontId="22" fillId="26" borderId="14" xfId="53" applyFont="1" applyFill="1" applyBorder="1" applyAlignment="1" applyProtection="1">
      <alignment vertical="center"/>
      <protection hidden="1"/>
    </xf>
    <xf numFmtId="43" fontId="22" fillId="26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6" borderId="18" xfId="53" applyFont="1" applyFill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7" t="s">
        <v>5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6</v>
      </c>
      <c r="B2" s="28"/>
      <c r="C2" s="28"/>
      <c r="D2" s="28"/>
      <c r="E2" s="28"/>
      <c r="F2" s="28"/>
      <c r="G2" s="28"/>
      <c r="H2" s="28"/>
    </row>
    <row r="3" spans="1:8" ht="18">
      <c r="A3" s="29" t="s">
        <v>7</v>
      </c>
      <c r="B3" s="29"/>
      <c r="C3" s="29"/>
      <c r="D3" s="29"/>
      <c r="E3" s="29"/>
      <c r="F3" s="29"/>
      <c r="G3" s="29"/>
      <c r="H3" s="29"/>
    </row>
    <row r="4" spans="1:8" ht="15.75">
      <c r="A4" s="30" t="s">
        <v>64</v>
      </c>
      <c r="B4" s="31"/>
      <c r="C4" s="32"/>
      <c r="D4" s="32"/>
      <c r="E4" s="32"/>
      <c r="F4" s="32"/>
      <c r="G4" s="32"/>
      <c r="H4" s="32"/>
    </row>
    <row r="5" spans="1:8" ht="18">
      <c r="A5" s="30" t="s">
        <v>67</v>
      </c>
      <c r="B5" s="33"/>
      <c r="C5" s="34"/>
      <c r="D5" s="34"/>
      <c r="E5" s="34"/>
      <c r="F5" s="34"/>
      <c r="G5" s="34"/>
      <c r="H5" s="34"/>
    </row>
    <row r="6" spans="1:8" ht="13.5" thickBot="1">
      <c r="A6" s="4" t="s">
        <v>8</v>
      </c>
      <c r="B6" s="4"/>
      <c r="C6" s="4"/>
      <c r="D6" s="4"/>
      <c r="E6" s="4"/>
      <c r="F6" s="4"/>
      <c r="G6" s="4"/>
      <c r="H6" s="4"/>
    </row>
    <row r="7" spans="1:8" ht="19.5" customHeight="1" thickTop="1">
      <c r="A7" s="6" t="s">
        <v>9</v>
      </c>
      <c r="B7" s="7" t="s">
        <v>10</v>
      </c>
      <c r="C7" s="7"/>
      <c r="D7" s="7" t="s">
        <v>68</v>
      </c>
      <c r="E7" s="7"/>
      <c r="F7" s="7" t="s">
        <v>11</v>
      </c>
      <c r="G7" s="7"/>
      <c r="H7" s="8"/>
    </row>
    <row r="8" spans="1:8" ht="19.5" customHeight="1">
      <c r="A8" s="9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15</v>
      </c>
      <c r="G8" s="10" t="s">
        <v>17</v>
      </c>
      <c r="H8" s="11" t="s">
        <v>18</v>
      </c>
    </row>
    <row r="9" spans="1:10" ht="19.5" customHeight="1">
      <c r="A9" s="12" t="s">
        <v>19</v>
      </c>
      <c r="B9" s="13">
        <f aca="true" t="shared" si="0" ref="B9:H9">SUM(B10+B18+B19+B20+B21+B22+B23+B24+B25)</f>
        <v>123351000</v>
      </c>
      <c r="C9" s="13">
        <f t="shared" si="0"/>
        <v>123351000</v>
      </c>
      <c r="D9" s="13">
        <f t="shared" si="0"/>
        <v>20291635.720000003</v>
      </c>
      <c r="E9" s="13">
        <f t="shared" si="0"/>
        <v>20862645.509999998</v>
      </c>
      <c r="F9" s="13">
        <f t="shared" si="0"/>
        <v>20291635.720000003</v>
      </c>
      <c r="G9" s="13">
        <f t="shared" si="0"/>
        <v>20862645.509999998</v>
      </c>
      <c r="H9" s="14">
        <f t="shared" si="0"/>
        <v>102488354.48999998</v>
      </c>
      <c r="J9" s="2"/>
    </row>
    <row r="10" spans="1:10" ht="19.5" customHeight="1">
      <c r="A10" s="15" t="s">
        <v>20</v>
      </c>
      <c r="B10" s="16">
        <f aca="true" t="shared" si="1" ref="B10:G10">SUM(B11+B16+B17)</f>
        <v>41965500</v>
      </c>
      <c r="C10" s="16">
        <f t="shared" si="1"/>
        <v>41965500</v>
      </c>
      <c r="D10" s="16">
        <f t="shared" si="1"/>
        <v>5830775.7299999995</v>
      </c>
      <c r="E10" s="16">
        <f t="shared" si="1"/>
        <v>5696518.950000001</v>
      </c>
      <c r="F10" s="16">
        <f t="shared" si="1"/>
        <v>5830775.7299999995</v>
      </c>
      <c r="G10" s="16">
        <f t="shared" si="1"/>
        <v>5696518.950000001</v>
      </c>
      <c r="H10" s="17">
        <f>C10-G10</f>
        <v>36268981.05</v>
      </c>
      <c r="J10" s="2"/>
    </row>
    <row r="11" spans="1:10" ht="19.5" customHeight="1">
      <c r="A11" s="15" t="s">
        <v>21</v>
      </c>
      <c r="B11" s="16">
        <f aca="true" t="shared" si="2" ref="B11:G11">SUM(B12:B15)</f>
        <v>35000000</v>
      </c>
      <c r="C11" s="16">
        <f t="shared" si="2"/>
        <v>35000000</v>
      </c>
      <c r="D11" s="16">
        <f t="shared" si="2"/>
        <v>5456428.569999999</v>
      </c>
      <c r="E11" s="16">
        <f t="shared" si="2"/>
        <v>5439985.9</v>
      </c>
      <c r="F11" s="16">
        <f t="shared" si="2"/>
        <v>5456428.569999999</v>
      </c>
      <c r="G11" s="16">
        <f t="shared" si="2"/>
        <v>5439985.9</v>
      </c>
      <c r="H11" s="17">
        <f>C11-G11</f>
        <v>29560014.1</v>
      </c>
      <c r="J11" s="2"/>
    </row>
    <row r="12" spans="1:10" ht="19.5" customHeight="1">
      <c r="A12" s="15" t="s">
        <v>1</v>
      </c>
      <c r="B12" s="16">
        <v>22000000</v>
      </c>
      <c r="C12" s="16">
        <v>22000000</v>
      </c>
      <c r="D12" s="16">
        <v>3506308.83</v>
      </c>
      <c r="E12" s="16">
        <v>3413868.28</v>
      </c>
      <c r="F12" s="16">
        <v>3506308.83</v>
      </c>
      <c r="G12" s="16">
        <v>3413868.28</v>
      </c>
      <c r="H12" s="17">
        <f>C12-G12</f>
        <v>18586131.72</v>
      </c>
      <c r="J12" s="2"/>
    </row>
    <row r="13" spans="1:10" ht="19.5" customHeight="1">
      <c r="A13" s="15" t="s">
        <v>2</v>
      </c>
      <c r="B13" s="16">
        <v>8800000</v>
      </c>
      <c r="C13" s="16">
        <v>8800000</v>
      </c>
      <c r="D13" s="16">
        <v>1302132.27</v>
      </c>
      <c r="E13" s="16">
        <v>1365209.31</v>
      </c>
      <c r="F13" s="16">
        <v>1302132.27</v>
      </c>
      <c r="G13" s="16">
        <v>1365209.31</v>
      </c>
      <c r="H13" s="17">
        <f aca="true" t="shared" si="3" ref="H13:H34">C13-G13</f>
        <v>7434790.6899999995</v>
      </c>
      <c r="J13" s="2"/>
    </row>
    <row r="14" spans="1:10" ht="19.5" customHeight="1">
      <c r="A14" s="15" t="s">
        <v>3</v>
      </c>
      <c r="B14" s="16">
        <v>2200000</v>
      </c>
      <c r="C14" s="16">
        <v>2200000</v>
      </c>
      <c r="D14" s="16">
        <v>366067.14</v>
      </c>
      <c r="E14" s="16">
        <v>313015.15</v>
      </c>
      <c r="F14" s="16">
        <v>366067.14</v>
      </c>
      <c r="G14" s="16">
        <v>313015.15</v>
      </c>
      <c r="H14" s="17">
        <f t="shared" si="3"/>
        <v>1886984.85</v>
      </c>
      <c r="J14" s="2"/>
    </row>
    <row r="15" spans="1:10" ht="19.5" customHeight="1">
      <c r="A15" s="15" t="s">
        <v>4</v>
      </c>
      <c r="B15" s="16">
        <v>2000000</v>
      </c>
      <c r="C15" s="16">
        <v>2000000</v>
      </c>
      <c r="D15" s="16">
        <v>281920.33</v>
      </c>
      <c r="E15" s="16">
        <v>347893.16</v>
      </c>
      <c r="F15" s="16">
        <v>281920.33</v>
      </c>
      <c r="G15" s="16">
        <v>347893.16</v>
      </c>
      <c r="H15" s="17">
        <f t="shared" si="3"/>
        <v>1652106.84</v>
      </c>
      <c r="J15" s="2"/>
    </row>
    <row r="16" spans="1:10" ht="19.5" customHeight="1">
      <c r="A16" s="15" t="s">
        <v>22</v>
      </c>
      <c r="B16" s="16">
        <v>3265500</v>
      </c>
      <c r="C16" s="16">
        <v>3265500</v>
      </c>
      <c r="D16" s="16">
        <v>302418.36</v>
      </c>
      <c r="E16" s="16">
        <v>221611.11</v>
      </c>
      <c r="F16" s="16">
        <v>302418.36</v>
      </c>
      <c r="G16" s="16">
        <v>221611.11</v>
      </c>
      <c r="H16" s="17">
        <f t="shared" si="3"/>
        <v>3043888.89</v>
      </c>
      <c r="J16" s="2"/>
    </row>
    <row r="17" spans="1:10" ht="19.5" customHeight="1">
      <c r="A17" s="15" t="s">
        <v>23</v>
      </c>
      <c r="B17" s="16">
        <v>3700000</v>
      </c>
      <c r="C17" s="16">
        <v>3700000</v>
      </c>
      <c r="D17" s="16">
        <v>71928.8</v>
      </c>
      <c r="E17" s="16">
        <v>34921.94</v>
      </c>
      <c r="F17" s="16">
        <v>71928.8</v>
      </c>
      <c r="G17" s="16">
        <v>34921.94</v>
      </c>
      <c r="H17" s="17">
        <f t="shared" si="3"/>
        <v>3665078.06</v>
      </c>
      <c r="J17" s="2"/>
    </row>
    <row r="18" spans="1:10" ht="19.5" customHeight="1">
      <c r="A18" s="15" t="s">
        <v>24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7">
        <f t="shared" si="3"/>
        <v>0</v>
      </c>
      <c r="J18" s="2"/>
    </row>
    <row r="19" spans="1:10" ht="19.5" customHeight="1">
      <c r="A19" s="15" t="s">
        <v>25</v>
      </c>
      <c r="B19" s="16">
        <v>1566200</v>
      </c>
      <c r="C19" s="16">
        <v>1566200</v>
      </c>
      <c r="D19" s="16">
        <v>303131.79</v>
      </c>
      <c r="E19" s="16">
        <v>197336.32</v>
      </c>
      <c r="F19" s="16">
        <v>303131.79</v>
      </c>
      <c r="G19" s="16">
        <v>197336.32</v>
      </c>
      <c r="H19" s="17">
        <f t="shared" si="3"/>
        <v>1368863.68</v>
      </c>
      <c r="J19" s="2"/>
    </row>
    <row r="20" spans="1:10" ht="19.5" customHeight="1">
      <c r="A20" s="15" t="s">
        <v>26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7">
        <f t="shared" si="3"/>
        <v>0</v>
      </c>
      <c r="J20" s="2"/>
    </row>
    <row r="21" spans="1:10" ht="19.5" customHeight="1">
      <c r="A21" s="15" t="s">
        <v>27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f t="shared" si="3"/>
        <v>0</v>
      </c>
      <c r="J21" s="2"/>
    </row>
    <row r="22" spans="1:10" ht="19.5" customHeight="1">
      <c r="A22" s="15" t="s">
        <v>28</v>
      </c>
      <c r="B22" s="16">
        <v>17414000</v>
      </c>
      <c r="C22" s="16">
        <v>17414000</v>
      </c>
      <c r="D22" s="16">
        <v>2642112</v>
      </c>
      <c r="E22" s="16">
        <v>1853288.1</v>
      </c>
      <c r="F22" s="16">
        <v>2642112</v>
      </c>
      <c r="G22" s="16">
        <v>1853288.1</v>
      </c>
      <c r="H22" s="17">
        <f>C22-G22</f>
        <v>15560711.9</v>
      </c>
      <c r="J22" s="2"/>
    </row>
    <row r="23" spans="1:10" ht="19.5" customHeight="1">
      <c r="A23" s="15" t="s">
        <v>29</v>
      </c>
      <c r="B23" s="16">
        <v>55820000</v>
      </c>
      <c r="C23" s="16">
        <v>55820000</v>
      </c>
      <c r="D23" s="16">
        <v>10578819.37</v>
      </c>
      <c r="E23" s="16">
        <v>12197263.24</v>
      </c>
      <c r="F23" s="16">
        <v>10578819.37</v>
      </c>
      <c r="G23" s="16">
        <v>12197263.24</v>
      </c>
      <c r="H23" s="17">
        <f t="shared" si="3"/>
        <v>43622736.76</v>
      </c>
      <c r="J23" s="2"/>
    </row>
    <row r="24" spans="1:10" ht="19.5" customHeight="1">
      <c r="A24" s="15" t="s">
        <v>66</v>
      </c>
      <c r="B24" s="16">
        <v>-5045000</v>
      </c>
      <c r="C24" s="16">
        <v>-5045000</v>
      </c>
      <c r="D24" s="16">
        <v>-778325.27</v>
      </c>
      <c r="E24" s="16">
        <v>-910204.91</v>
      </c>
      <c r="F24" s="16">
        <v>-778325.27</v>
      </c>
      <c r="G24" s="16">
        <v>-910204.91</v>
      </c>
      <c r="H24" s="17">
        <f t="shared" si="3"/>
        <v>-4134795.09</v>
      </c>
      <c r="J24" s="2"/>
    </row>
    <row r="25" spans="1:10" ht="19.5" customHeight="1">
      <c r="A25" s="15" t="s">
        <v>30</v>
      </c>
      <c r="B25" s="16">
        <v>11630300</v>
      </c>
      <c r="C25" s="16">
        <v>11630300</v>
      </c>
      <c r="D25" s="16">
        <v>1715122.1</v>
      </c>
      <c r="E25" s="16">
        <v>1828443.81</v>
      </c>
      <c r="F25" s="16">
        <v>1715122.1</v>
      </c>
      <c r="G25" s="16">
        <v>1828443.81</v>
      </c>
      <c r="H25" s="17">
        <f t="shared" si="3"/>
        <v>9801856.19</v>
      </c>
      <c r="J25" s="2"/>
    </row>
    <row r="26" spans="1:8" ht="19.5" customHeight="1">
      <c r="A26" s="18" t="s">
        <v>31</v>
      </c>
      <c r="B26" s="19">
        <f aca="true" t="shared" si="4" ref="B26:G26">SUM(B27+B30+B31+B32+B33)</f>
        <v>10062000</v>
      </c>
      <c r="C26" s="19">
        <f t="shared" si="4"/>
        <v>10062000</v>
      </c>
      <c r="D26" s="19">
        <f t="shared" si="4"/>
        <v>154000</v>
      </c>
      <c r="E26" s="19">
        <f t="shared" si="4"/>
        <v>57248.24</v>
      </c>
      <c r="F26" s="19">
        <f t="shared" si="4"/>
        <v>154000</v>
      </c>
      <c r="G26" s="19">
        <f t="shared" si="4"/>
        <v>57248.24</v>
      </c>
      <c r="H26" s="20">
        <f t="shared" si="3"/>
        <v>10004751.76</v>
      </c>
    </row>
    <row r="27" spans="1:8" ht="19.5" customHeight="1">
      <c r="A27" s="15" t="s">
        <v>32</v>
      </c>
      <c r="B27" s="21">
        <f aca="true" t="shared" si="5" ref="B27:G27">SUM(B28:B29)</f>
        <v>2660000</v>
      </c>
      <c r="C27" s="21">
        <f t="shared" si="5"/>
        <v>2660000</v>
      </c>
      <c r="D27" s="21">
        <f t="shared" si="5"/>
        <v>110000</v>
      </c>
      <c r="E27" s="21">
        <f t="shared" si="5"/>
        <v>0</v>
      </c>
      <c r="F27" s="21">
        <f t="shared" si="5"/>
        <v>110000</v>
      </c>
      <c r="G27" s="21">
        <f t="shared" si="5"/>
        <v>0</v>
      </c>
      <c r="H27" s="17">
        <f t="shared" si="3"/>
        <v>2660000</v>
      </c>
    </row>
    <row r="28" spans="1:8" ht="19.5" customHeight="1">
      <c r="A28" s="15" t="s">
        <v>33</v>
      </c>
      <c r="B28" s="16"/>
      <c r="C28" s="16"/>
      <c r="D28" s="16"/>
      <c r="E28" s="16"/>
      <c r="F28" s="16"/>
      <c r="G28" s="16"/>
      <c r="H28" s="17"/>
    </row>
    <row r="29" spans="1:8" ht="19.5" customHeight="1">
      <c r="A29" s="15" t="s">
        <v>34</v>
      </c>
      <c r="B29" s="16">
        <v>2660000</v>
      </c>
      <c r="C29" s="16">
        <v>2660000</v>
      </c>
      <c r="D29" s="16">
        <v>110000</v>
      </c>
      <c r="E29" s="16">
        <v>0</v>
      </c>
      <c r="F29" s="16">
        <v>110000</v>
      </c>
      <c r="G29" s="16">
        <v>0</v>
      </c>
      <c r="H29" s="17">
        <f t="shared" si="3"/>
        <v>2660000</v>
      </c>
    </row>
    <row r="30" spans="1:8" ht="19.5" customHeight="1">
      <c r="A30" s="15" t="s">
        <v>35</v>
      </c>
      <c r="B30" s="16">
        <v>264000</v>
      </c>
      <c r="C30" s="16">
        <v>264000</v>
      </c>
      <c r="D30" s="16">
        <v>44000</v>
      </c>
      <c r="E30" s="16">
        <v>0</v>
      </c>
      <c r="F30" s="16">
        <v>44000</v>
      </c>
      <c r="G30" s="16">
        <v>0</v>
      </c>
      <c r="H30" s="17">
        <f t="shared" si="3"/>
        <v>264000</v>
      </c>
    </row>
    <row r="31" spans="1:8" ht="19.5" customHeight="1">
      <c r="A31" s="15" t="s">
        <v>36</v>
      </c>
      <c r="B31" s="16"/>
      <c r="C31" s="16"/>
      <c r="D31" s="16"/>
      <c r="E31" s="16"/>
      <c r="F31" s="16"/>
      <c r="G31" s="16"/>
      <c r="H31" s="17"/>
    </row>
    <row r="32" spans="1:8" ht="19.5" customHeight="1">
      <c r="A32" s="15" t="s">
        <v>37</v>
      </c>
      <c r="B32" s="16">
        <v>7138000</v>
      </c>
      <c r="C32" s="16">
        <v>7138000</v>
      </c>
      <c r="D32" s="16">
        <v>0</v>
      </c>
      <c r="E32" s="16">
        <v>57248.24</v>
      </c>
      <c r="F32" s="16">
        <v>0</v>
      </c>
      <c r="G32" s="16">
        <v>57248.24</v>
      </c>
      <c r="H32" s="17">
        <f t="shared" si="3"/>
        <v>7080751.76</v>
      </c>
    </row>
    <row r="33" spans="1:8" ht="19.5" customHeight="1">
      <c r="A33" s="15" t="s">
        <v>38</v>
      </c>
      <c r="B33" s="16"/>
      <c r="C33" s="16"/>
      <c r="D33" s="16"/>
      <c r="E33" s="16"/>
      <c r="F33" s="16"/>
      <c r="G33" s="16"/>
      <c r="H33" s="17"/>
    </row>
    <row r="34" spans="1:8" ht="19.5" customHeight="1">
      <c r="A34" s="18" t="s">
        <v>39</v>
      </c>
      <c r="B34" s="19">
        <f aca="true" t="shared" si="6" ref="B34:G34">SUM(B9+B26)</f>
        <v>133413000</v>
      </c>
      <c r="C34" s="19">
        <f t="shared" si="6"/>
        <v>133413000</v>
      </c>
      <c r="D34" s="19">
        <f t="shared" si="6"/>
        <v>20445635.720000003</v>
      </c>
      <c r="E34" s="19">
        <f t="shared" si="6"/>
        <v>20919893.749999996</v>
      </c>
      <c r="F34" s="19">
        <f t="shared" si="6"/>
        <v>20445635.720000003</v>
      </c>
      <c r="G34" s="19">
        <f t="shared" si="6"/>
        <v>20919893.749999996</v>
      </c>
      <c r="H34" s="20">
        <f t="shared" si="3"/>
        <v>112493106.25</v>
      </c>
    </row>
    <row r="35" spans="1:8" ht="19.5" customHeight="1">
      <c r="A35" s="9" t="s">
        <v>40</v>
      </c>
      <c r="B35" s="35" t="s">
        <v>41</v>
      </c>
      <c r="C35" s="35"/>
      <c r="D35" s="35" t="s">
        <v>68</v>
      </c>
      <c r="E35" s="35"/>
      <c r="F35" s="35" t="s">
        <v>11</v>
      </c>
      <c r="G35" s="35"/>
      <c r="H35" s="36"/>
    </row>
    <row r="36" spans="1:8" ht="19.5" customHeight="1">
      <c r="A36" s="9" t="s">
        <v>42</v>
      </c>
      <c r="B36" s="10" t="s">
        <v>13</v>
      </c>
      <c r="C36" s="10" t="s">
        <v>14</v>
      </c>
      <c r="D36" s="10" t="s">
        <v>43</v>
      </c>
      <c r="E36" s="10" t="s">
        <v>44</v>
      </c>
      <c r="F36" s="10" t="s">
        <v>43</v>
      </c>
      <c r="G36" s="10" t="s">
        <v>44</v>
      </c>
      <c r="H36" s="11" t="s">
        <v>45</v>
      </c>
    </row>
    <row r="37" spans="1:8" ht="19.5" customHeight="1">
      <c r="A37" s="18" t="s">
        <v>46</v>
      </c>
      <c r="B37" s="19">
        <f aca="true" t="shared" si="7" ref="B37:H37">SUM(B38:B41)</f>
        <v>108450586.13</v>
      </c>
      <c r="C37" s="19">
        <f t="shared" si="7"/>
        <v>110462012.08</v>
      </c>
      <c r="D37" s="19">
        <f t="shared" si="7"/>
        <v>31883888.599999998</v>
      </c>
      <c r="E37" s="19">
        <f t="shared" si="7"/>
        <v>14493516.32</v>
      </c>
      <c r="F37" s="19">
        <f t="shared" si="7"/>
        <v>31883888.599999998</v>
      </c>
      <c r="G37" s="19">
        <f t="shared" si="7"/>
        <v>14493516.32</v>
      </c>
      <c r="H37" s="20">
        <f t="shared" si="7"/>
        <v>78578123.47999999</v>
      </c>
    </row>
    <row r="38" spans="1:8" ht="19.5" customHeight="1">
      <c r="A38" s="15" t="s">
        <v>47</v>
      </c>
      <c r="B38" s="16">
        <v>59784322</v>
      </c>
      <c r="C38" s="16">
        <v>61429322</v>
      </c>
      <c r="D38" s="16">
        <v>10265774.29</v>
      </c>
      <c r="E38" s="16">
        <v>8902987.38</v>
      </c>
      <c r="F38" s="16">
        <v>10265774.29</v>
      </c>
      <c r="G38" s="16">
        <v>8902987.38</v>
      </c>
      <c r="H38" s="17">
        <v>51163547.71</v>
      </c>
    </row>
    <row r="39" spans="1:8" ht="19.5" customHeight="1">
      <c r="A39" s="15" t="s">
        <v>48</v>
      </c>
      <c r="B39" s="16">
        <v>444620</v>
      </c>
      <c r="C39" s="16">
        <v>444620</v>
      </c>
      <c r="D39" s="16">
        <v>82269.02</v>
      </c>
      <c r="E39" s="16">
        <v>56417.73</v>
      </c>
      <c r="F39" s="16">
        <v>82269.02</v>
      </c>
      <c r="G39" s="16">
        <v>56417.73</v>
      </c>
      <c r="H39" s="17">
        <v>362350.98</v>
      </c>
    </row>
    <row r="40" spans="1:8" ht="19.5" customHeight="1">
      <c r="A40" s="15" t="s">
        <v>49</v>
      </c>
      <c r="B40" s="16"/>
      <c r="C40" s="16"/>
      <c r="D40" s="16"/>
      <c r="E40" s="16"/>
      <c r="F40" s="16"/>
      <c r="G40" s="16"/>
      <c r="H40" s="17"/>
    </row>
    <row r="41" spans="1:8" ht="19.5" customHeight="1">
      <c r="A41" s="15" t="s">
        <v>50</v>
      </c>
      <c r="B41" s="16">
        <v>48221644.13</v>
      </c>
      <c r="C41" s="16">
        <v>48588070.08</v>
      </c>
      <c r="D41" s="16">
        <v>21535845.29</v>
      </c>
      <c r="E41" s="16">
        <v>5534111.21</v>
      </c>
      <c r="F41" s="16">
        <v>21535845.29</v>
      </c>
      <c r="G41" s="16">
        <v>5534111.21</v>
      </c>
      <c r="H41" s="17">
        <v>27052224.79</v>
      </c>
    </row>
    <row r="42" spans="1:8" ht="19.5" customHeight="1">
      <c r="A42" s="18" t="s">
        <v>51</v>
      </c>
      <c r="B42" s="19">
        <f aca="true" t="shared" si="8" ref="B42:H42">SUM(B43:B45)+B48</f>
        <v>23910413.87</v>
      </c>
      <c r="C42" s="19">
        <f t="shared" si="8"/>
        <v>23841371.24</v>
      </c>
      <c r="D42" s="19">
        <f t="shared" si="8"/>
        <v>5125444.069999999</v>
      </c>
      <c r="E42" s="19">
        <f t="shared" si="8"/>
        <v>931191.87</v>
      </c>
      <c r="F42" s="19">
        <f t="shared" si="8"/>
        <v>5125444.069999999</v>
      </c>
      <c r="G42" s="19">
        <f t="shared" si="8"/>
        <v>931191.87</v>
      </c>
      <c r="H42" s="20">
        <f t="shared" si="8"/>
        <v>18715927.169999998</v>
      </c>
    </row>
    <row r="43" spans="1:8" ht="19.5" customHeight="1">
      <c r="A43" s="15" t="s">
        <v>52</v>
      </c>
      <c r="B43" s="16">
        <v>22733763.87</v>
      </c>
      <c r="C43" s="16">
        <v>22664721.24</v>
      </c>
      <c r="D43" s="16">
        <v>4899275.52</v>
      </c>
      <c r="E43" s="16">
        <v>749836.4</v>
      </c>
      <c r="F43" s="16">
        <v>4899275.52</v>
      </c>
      <c r="G43" s="16">
        <v>749836.4</v>
      </c>
      <c r="H43" s="17">
        <v>17765445.72</v>
      </c>
    </row>
    <row r="44" spans="1:8" ht="19.5" customHeight="1">
      <c r="A44" s="15" t="s">
        <v>53</v>
      </c>
      <c r="B44" s="16"/>
      <c r="C44" s="16"/>
      <c r="D44" s="16"/>
      <c r="E44" s="16"/>
      <c r="F44" s="16"/>
      <c r="G44" s="16"/>
      <c r="H44" s="17"/>
    </row>
    <row r="45" spans="1:8" ht="19.5" customHeight="1">
      <c r="A45" s="15" t="s">
        <v>59</v>
      </c>
      <c r="B45" s="16">
        <f aca="true" t="shared" si="9" ref="B45:H45">SUM(B46:B47)</f>
        <v>1176650</v>
      </c>
      <c r="C45" s="16">
        <f t="shared" si="9"/>
        <v>1176650</v>
      </c>
      <c r="D45" s="16">
        <f t="shared" si="9"/>
        <v>226168.55</v>
      </c>
      <c r="E45" s="16">
        <f t="shared" si="9"/>
        <v>181355.47</v>
      </c>
      <c r="F45" s="16">
        <f t="shared" si="9"/>
        <v>226168.55</v>
      </c>
      <c r="G45" s="16">
        <f t="shared" si="9"/>
        <v>181355.47</v>
      </c>
      <c r="H45" s="17">
        <f t="shared" si="9"/>
        <v>950481.45</v>
      </c>
    </row>
    <row r="46" spans="1:8" ht="19.5" customHeight="1">
      <c r="A46" s="15" t="s">
        <v>60</v>
      </c>
      <c r="B46" s="16">
        <v>950000</v>
      </c>
      <c r="C46" s="16">
        <v>950000</v>
      </c>
      <c r="D46" s="16">
        <v>204507.61</v>
      </c>
      <c r="E46" s="16">
        <v>159694.53</v>
      </c>
      <c r="F46" s="16">
        <v>204507.61</v>
      </c>
      <c r="G46" s="16">
        <v>159694.53</v>
      </c>
      <c r="H46" s="17">
        <v>745492.39</v>
      </c>
    </row>
    <row r="47" spans="1:8" ht="19.5" customHeight="1">
      <c r="A47" s="15" t="s">
        <v>61</v>
      </c>
      <c r="B47" s="16">
        <v>226650</v>
      </c>
      <c r="C47" s="16">
        <v>226650</v>
      </c>
      <c r="D47" s="16">
        <v>21660.94</v>
      </c>
      <c r="E47" s="16">
        <v>21660.94</v>
      </c>
      <c r="F47" s="16">
        <v>21660.94</v>
      </c>
      <c r="G47" s="16">
        <v>21660.94</v>
      </c>
      <c r="H47" s="17">
        <v>204989.06</v>
      </c>
    </row>
    <row r="48" spans="1:8" ht="19.5" customHeight="1">
      <c r="A48" s="15" t="s">
        <v>54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7">
        <v>0</v>
      </c>
    </row>
    <row r="49" spans="1:8" ht="19.5" customHeight="1">
      <c r="A49" s="15" t="s">
        <v>55</v>
      </c>
      <c r="B49" s="16">
        <v>1052000</v>
      </c>
      <c r="C49" s="16">
        <v>1052000</v>
      </c>
      <c r="D49" s="22"/>
      <c r="E49" s="22"/>
      <c r="F49" s="22"/>
      <c r="G49" s="22"/>
      <c r="H49" s="23"/>
    </row>
    <row r="50" spans="1:8" ht="19.5" customHeight="1">
      <c r="A50" s="18" t="s">
        <v>56</v>
      </c>
      <c r="B50" s="19">
        <f aca="true" t="shared" si="10" ref="B50:H50">SUM(B37+B42)</f>
        <v>132361000</v>
      </c>
      <c r="C50" s="19">
        <f t="shared" si="10"/>
        <v>134303383.32</v>
      </c>
      <c r="D50" s="19">
        <f>D37+D42</f>
        <v>37009332.669999994</v>
      </c>
      <c r="E50" s="19">
        <f t="shared" si="10"/>
        <v>15424708.19</v>
      </c>
      <c r="F50" s="19">
        <f t="shared" si="10"/>
        <v>37009332.669999994</v>
      </c>
      <c r="G50" s="19">
        <f t="shared" si="10"/>
        <v>15424708.19</v>
      </c>
      <c r="H50" s="20">
        <f t="shared" si="10"/>
        <v>97294050.64999999</v>
      </c>
    </row>
    <row r="51" spans="1:8" ht="19.5" customHeight="1" thickBot="1">
      <c r="A51" s="24" t="s">
        <v>57</v>
      </c>
      <c r="B51" s="25">
        <f aca="true" t="shared" si="11" ref="B51:G51">SUM(B9+B26-B37-B42)</f>
        <v>1052000.0000000037</v>
      </c>
      <c r="C51" s="25">
        <f t="shared" si="11"/>
        <v>-890383.3199999966</v>
      </c>
      <c r="D51" s="25">
        <f>E34-D50</f>
        <v>-16089438.919999998</v>
      </c>
      <c r="E51" s="25">
        <f t="shared" si="11"/>
        <v>5495185.559999996</v>
      </c>
      <c r="F51" s="25">
        <f>G34-F50</f>
        <v>-16089438.919999998</v>
      </c>
      <c r="G51" s="25">
        <f t="shared" si="11"/>
        <v>5495185.559999996</v>
      </c>
      <c r="H51" s="26"/>
    </row>
    <row r="52" ht="13.5" thickTop="1"/>
    <row r="53" spans="1:8" ht="12.75">
      <c r="A53" s="5" t="s">
        <v>70</v>
      </c>
      <c r="B53" s="5"/>
      <c r="C53" s="5" t="s">
        <v>62</v>
      </c>
      <c r="D53" s="5"/>
      <c r="E53" s="5"/>
      <c r="F53" s="5" t="s">
        <v>63</v>
      </c>
      <c r="G53" s="5"/>
      <c r="H53" s="5"/>
    </row>
    <row r="54" spans="1:8" ht="12.75">
      <c r="A54" s="5" t="s">
        <v>58</v>
      </c>
      <c r="B54" s="5"/>
      <c r="C54" s="5" t="s">
        <v>0</v>
      </c>
      <c r="D54" s="5"/>
      <c r="E54" s="5"/>
      <c r="F54" s="5" t="s">
        <v>69</v>
      </c>
      <c r="G54" s="5"/>
      <c r="H54" s="5"/>
    </row>
    <row r="55" spans="6:8" ht="12.75">
      <c r="F55" s="5" t="s">
        <v>65</v>
      </c>
      <c r="G55" s="5"/>
      <c r="H55" s="5"/>
    </row>
    <row r="57" ht="12.75">
      <c r="D57" s="3"/>
    </row>
    <row r="58" ht="12.75">
      <c r="D58" s="2"/>
    </row>
  </sheetData>
  <sheetProtection/>
  <mergeCells count="17">
    <mergeCell ref="F55:H55"/>
    <mergeCell ref="F53:H53"/>
    <mergeCell ref="F54:H54"/>
    <mergeCell ref="C53:E53"/>
    <mergeCell ref="C54:E54"/>
    <mergeCell ref="A53:B53"/>
    <mergeCell ref="A54:B54"/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F35:H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2013-12-02T17:54:19Z</dcterms:modified>
  <cp:category/>
  <cp:version/>
  <cp:contentType/>
  <cp:contentStatus/>
</cp:coreProperties>
</file>