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1" sheetId="1" r:id="rId1"/>
  </sheets>
  <definedNames>
    <definedName name="_xlnm.Print_Area" localSheetId="0">'5º Bim. 2001'!$A$1:$H$56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<sst xmlns="http://schemas.openxmlformats.org/spreadsheetml/2006/main" count="78" uniqueCount="71">
  <si>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</si>
  <si>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</si>
  <si>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</si>
  <si>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</si>
  <si>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</si>
  <si>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</si>
  <si>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</si>
  <si>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</si>
  <si>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</si>
  <si>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</si>
  <si>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</si>
  <si>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</si>
  <si>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</si>
  <si>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</si>
  <si>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</si>
  <si>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</si>
  <si>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</si>
  <si>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</si>
  <si>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</si>
  <si>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</si>
  <si>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</si>
  <si>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</si>
  <si>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</si>
  <si>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</si>
  <si>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</si>
  <si>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</si>
  <si>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</si>
  <si>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</si>
  <si>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</si>
  <si>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</si>
  <si>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</si>
  <si>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</si>
  <si>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</si>
  <si>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</si>
  <si>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</si>
  <si>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</si>
  <si>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</si>
  <si>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</si>
  <si>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</si>
  <si>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</si>
  <si>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</si>
  <si>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</si>
  <si>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</si>
  <si>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</si>
  <si>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</si>
  <si>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</si>
  <si>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</si>
  <si>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</si>
  <si>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</si>
  <si>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</si>
  <si>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</si>
  <si>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</si>
  <si>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</si>
  <si>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</si>
  <si>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</si>
  <si>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</si>
  <si>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</si>
  <si>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</si>
  <si>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</si>
  <si>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</si>
  <si>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</si>
  <si>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</si>
  <si>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</si>
  <si>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</si>
  <si>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</si>
  <si>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</si>
  <si>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5º BIMESTRE DE 2001</t>
  </si>
  <si>
    <t>5º BIMESTRE</t>
  </si>
  <si>
    <t>Wilson Roberto V. Antunes</t>
  </si>
  <si>
    <t>Diretora de Finanças</t>
  </si>
  <si>
    <t>José Roberto Trícoli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</si>
</sst>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43" fontId="22" fillId="25" borderId="10" xfId="53" applyFont="1" applyFill="1" applyBorder="1" applyAlignment="1" applyProtection="1">
      <alignment vertical="center"/>
      <protection hidden="1"/>
    </xf>
    <xf numFmtId="43" fontId="22" fillId="25" borderId="11" xfId="53" applyFont="1" applyFill="1" applyBorder="1" applyAlignment="1" applyProtection="1">
      <alignment vertical="center"/>
      <protection hidden="1"/>
    </xf>
    <xf numFmtId="43" fontId="22" fillId="25" borderId="12" xfId="53" applyFont="1" applyFill="1" applyBorder="1" applyAlignment="1" applyProtection="1">
      <alignment vertical="center"/>
      <protection hidden="1"/>
    </xf>
    <xf numFmtId="43" fontId="23" fillId="26" borderId="10" xfId="53" applyFont="1" applyFill="1" applyBorder="1" applyAlignment="1" applyProtection="1">
      <alignment vertical="center"/>
      <protection hidden="1"/>
    </xf>
    <xf numFmtId="43" fontId="23" fillId="26" borderId="13" xfId="53" applyFont="1" applyFill="1" applyBorder="1" applyAlignment="1" applyProtection="1">
      <alignment vertical="center"/>
      <protection hidden="1"/>
    </xf>
    <xf numFmtId="0" fontId="23" fillId="26" borderId="14" xfId="49" applyFont="1" applyFill="1" applyBorder="1" applyAlignment="1" applyProtection="1">
      <alignment horizontal="center" vertical="center"/>
      <protection hidden="1"/>
    </xf>
    <xf numFmtId="0" fontId="23" fillId="26" borderId="15" xfId="49" applyFont="1" applyFill="1" applyBorder="1" applyAlignment="1" applyProtection="1">
      <alignment horizontal="center" vertical="center"/>
      <protection hidden="1"/>
    </xf>
    <xf numFmtId="0" fontId="33" fillId="24" borderId="14" xfId="49" applyFont="1" applyFill="1" applyBorder="1" applyAlignment="1" applyProtection="1">
      <alignment horizontal="center" vertical="center"/>
      <protection hidden="1"/>
    </xf>
    <xf numFmtId="0" fontId="33" fillId="24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4" borderId="10" xfId="49" applyFont="1" applyFill="1" applyBorder="1" applyAlignment="1" applyProtection="1">
      <alignment horizontal="center" vertical="center"/>
      <protection hidden="1"/>
    </xf>
    <xf numFmtId="0" fontId="33" fillId="24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4" borderId="17" xfId="49" applyFont="1" applyFill="1" applyBorder="1" applyAlignment="1" applyProtection="1">
      <alignment horizontal="center" vertical="center"/>
      <protection hidden="1"/>
    </xf>
    <xf numFmtId="0" fontId="33" fillId="24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29">
      <selection activeCell="A54" sqref="A5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7" t="s">
        <v>5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8">
      <c r="A3" s="29" t="s">
        <v>7</v>
      </c>
      <c r="B3" s="29"/>
      <c r="C3" s="29"/>
      <c r="D3" s="29"/>
      <c r="E3" s="29"/>
      <c r="F3" s="29"/>
      <c r="G3" s="29"/>
      <c r="H3" s="29"/>
    </row>
    <row r="4" spans="1:8" ht="15.75">
      <c r="A4" s="19" t="s">
        <v>63</v>
      </c>
      <c r="B4" s="20"/>
      <c r="C4" s="21"/>
      <c r="D4" s="21"/>
      <c r="E4" s="21"/>
      <c r="F4" s="21"/>
      <c r="G4" s="21"/>
      <c r="H4" s="21"/>
    </row>
    <row r="5" spans="1:8" ht="18">
      <c r="A5" s="19" t="s">
        <v>66</v>
      </c>
      <c r="B5" s="3"/>
      <c r="C5" s="4"/>
      <c r="D5" s="4"/>
      <c r="E5" s="4"/>
      <c r="F5" s="4"/>
      <c r="G5" s="4"/>
      <c r="H5" s="4"/>
    </row>
    <row r="6" spans="1:8" ht="13.5" thickBot="1">
      <c r="A6" s="30" t="s">
        <v>8</v>
      </c>
      <c r="B6" s="30"/>
      <c r="C6" s="30"/>
      <c r="D6" s="30"/>
      <c r="E6" s="30"/>
      <c r="F6" s="30"/>
      <c r="G6" s="30"/>
      <c r="H6" s="30"/>
    </row>
    <row r="7" spans="1:8" ht="19.5" customHeight="1" thickTop="1">
      <c r="A7" s="17" t="s">
        <v>9</v>
      </c>
      <c r="B7" s="31" t="s">
        <v>10</v>
      </c>
      <c r="C7" s="31"/>
      <c r="D7" s="31" t="s">
        <v>67</v>
      </c>
      <c r="E7" s="31"/>
      <c r="F7" s="31" t="s">
        <v>11</v>
      </c>
      <c r="G7" s="31"/>
      <c r="H7" s="32"/>
    </row>
    <row r="8" spans="1:8" ht="19.5" customHeight="1">
      <c r="A8" s="16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15</v>
      </c>
      <c r="G8" s="7" t="s">
        <v>17</v>
      </c>
      <c r="H8" s="8" t="s">
        <v>18</v>
      </c>
    </row>
    <row r="9" spans="1:10" ht="19.5" customHeight="1">
      <c r="A9" s="14" t="s">
        <v>19</v>
      </c>
      <c r="B9" s="12">
        <f aca="true" t="shared" si="0" ref="B9:G9">SUM(B10+B18+B19+B20+B21+B22+B23+B24+B25)</f>
        <v>76342000</v>
      </c>
      <c r="C9" s="12">
        <f t="shared" si="0"/>
        <v>76342000</v>
      </c>
      <c r="D9" s="12">
        <f t="shared" si="0"/>
        <v>12723666.67</v>
      </c>
      <c r="E9" s="12">
        <f t="shared" si="0"/>
        <v>11995695.3</v>
      </c>
      <c r="F9" s="12">
        <f t="shared" si="0"/>
        <v>63618333.34</v>
      </c>
      <c r="G9" s="12">
        <f t="shared" si="0"/>
        <v>64092037.32</v>
      </c>
      <c r="H9" s="12">
        <f>C9-G9</f>
        <v>12249962.68</v>
      </c>
      <c r="J9" s="23"/>
    </row>
    <row r="10" spans="1:10" ht="19.5" customHeight="1">
      <c r="A10" s="18" t="s">
        <v>20</v>
      </c>
      <c r="B10" s="5">
        <f aca="true" t="shared" si="1" ref="B10:G10">SUM(B11+B16+B17)</f>
        <v>26807000</v>
      </c>
      <c r="C10" s="5">
        <f t="shared" si="1"/>
        <v>26807000</v>
      </c>
      <c r="D10" s="5">
        <f t="shared" si="1"/>
        <v>4467833.33</v>
      </c>
      <c r="E10" s="5">
        <f t="shared" si="1"/>
        <v>3582987.89</v>
      </c>
      <c r="F10" s="5">
        <f t="shared" si="1"/>
        <v>22339166.669999998</v>
      </c>
      <c r="G10" s="5">
        <f t="shared" si="1"/>
        <v>19895380.8</v>
      </c>
      <c r="H10" s="5">
        <f>C10-G10</f>
        <v>6911619.199999999</v>
      </c>
      <c r="J10" s="23"/>
    </row>
    <row r="11" spans="1:10" ht="19.5" customHeight="1">
      <c r="A11" s="18" t="s">
        <v>21</v>
      </c>
      <c r="B11" s="5">
        <f aca="true" t="shared" si="2" ref="B11:G11">SUM(B12:B15)</f>
        <v>19070000</v>
      </c>
      <c r="C11" s="5">
        <f t="shared" si="2"/>
        <v>19070000</v>
      </c>
      <c r="D11" s="5">
        <f t="shared" si="2"/>
        <v>3178333.33</v>
      </c>
      <c r="E11" s="5">
        <f t="shared" si="2"/>
        <v>2840237.04</v>
      </c>
      <c r="F11" s="5">
        <f t="shared" si="2"/>
        <v>15891666.67</v>
      </c>
      <c r="G11" s="5">
        <f t="shared" si="2"/>
        <v>15685546.260000002</v>
      </c>
      <c r="H11" s="5">
        <f aca="true" t="shared" si="3" ref="H11:H25">C11-G11</f>
        <v>3384453.7399999984</v>
      </c>
      <c r="J11" s="23"/>
    </row>
    <row r="12" spans="1:10" ht="19.5" customHeight="1">
      <c r="A12" s="18" t="s">
        <v>1</v>
      </c>
      <c r="B12" s="5">
        <v>14000000</v>
      </c>
      <c r="C12" s="5">
        <v>14000000</v>
      </c>
      <c r="D12" s="5">
        <v>2333333.33</v>
      </c>
      <c r="E12" s="5">
        <v>1893857.93</v>
      </c>
      <c r="F12" s="5">
        <v>11666666.67</v>
      </c>
      <c r="G12" s="5">
        <v>11444641.88</v>
      </c>
      <c r="H12" s="5">
        <f t="shared" si="3"/>
        <v>2555358.119999999</v>
      </c>
      <c r="J12" s="23"/>
    </row>
    <row r="13" spans="1:10" ht="19.5" customHeight="1">
      <c r="A13" s="18" t="s">
        <v>2</v>
      </c>
      <c r="B13" s="5">
        <v>3270000</v>
      </c>
      <c r="C13" s="5">
        <v>3270000</v>
      </c>
      <c r="D13" s="5">
        <v>545000</v>
      </c>
      <c r="E13" s="5">
        <v>666923.61</v>
      </c>
      <c r="F13" s="5">
        <v>2725000</v>
      </c>
      <c r="G13" s="5">
        <v>2906532.32</v>
      </c>
      <c r="H13" s="5">
        <f t="shared" si="3"/>
        <v>363467.68000000017</v>
      </c>
      <c r="J13" s="23"/>
    </row>
    <row r="14" spans="1:10" ht="19.5" customHeight="1">
      <c r="A14" s="18" t="s">
        <v>3</v>
      </c>
      <c r="B14" s="5">
        <v>1800000</v>
      </c>
      <c r="C14" s="5">
        <v>1800000</v>
      </c>
      <c r="D14" s="5">
        <v>300000</v>
      </c>
      <c r="E14" s="5">
        <v>279455.5</v>
      </c>
      <c r="F14" s="5">
        <v>1500000</v>
      </c>
      <c r="G14" s="5">
        <v>1334372.06</v>
      </c>
      <c r="H14" s="5">
        <f t="shared" si="3"/>
        <v>465627.93999999994</v>
      </c>
      <c r="J14" s="23"/>
    </row>
    <row r="15" spans="1:10" ht="19.5" customHeight="1">
      <c r="A15" s="18" t="s">
        <v>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3"/>
        <v>0</v>
      </c>
      <c r="J15" s="23"/>
    </row>
    <row r="16" spans="1:10" ht="19.5" customHeight="1">
      <c r="A16" s="18" t="s">
        <v>22</v>
      </c>
      <c r="B16" s="5">
        <v>4087000</v>
      </c>
      <c r="C16" s="5">
        <v>4087000</v>
      </c>
      <c r="D16" s="5">
        <v>681166.67</v>
      </c>
      <c r="E16" s="5">
        <v>633445.21</v>
      </c>
      <c r="F16" s="5">
        <v>3405833.34</v>
      </c>
      <c r="G16" s="5">
        <v>3297139.23</v>
      </c>
      <c r="H16" s="5">
        <f t="shared" si="3"/>
        <v>789860.77</v>
      </c>
      <c r="J16" s="23"/>
    </row>
    <row r="17" spans="1:10" ht="19.5" customHeight="1">
      <c r="A17" s="18" t="s">
        <v>23</v>
      </c>
      <c r="B17" s="5">
        <v>3650000</v>
      </c>
      <c r="C17" s="5">
        <v>3650000</v>
      </c>
      <c r="D17" s="5">
        <v>608333.33</v>
      </c>
      <c r="E17" s="5">
        <v>109305.64</v>
      </c>
      <c r="F17" s="5">
        <v>3041666.66</v>
      </c>
      <c r="G17" s="5">
        <v>912695.31</v>
      </c>
      <c r="H17" s="5">
        <f t="shared" si="3"/>
        <v>2737304.69</v>
      </c>
      <c r="J17" s="23"/>
    </row>
    <row r="18" spans="1:10" ht="19.5" customHeight="1">
      <c r="A18" s="18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3"/>
        <v>0</v>
      </c>
      <c r="J18" s="23"/>
    </row>
    <row r="19" spans="1:10" ht="19.5" customHeight="1">
      <c r="A19" s="18" t="s">
        <v>25</v>
      </c>
      <c r="B19" s="5">
        <v>660000</v>
      </c>
      <c r="C19" s="5">
        <v>660000</v>
      </c>
      <c r="D19" s="5">
        <v>110000</v>
      </c>
      <c r="E19" s="5">
        <v>337809.1</v>
      </c>
      <c r="F19" s="5">
        <v>550000</v>
      </c>
      <c r="G19" s="5">
        <v>1082631.7</v>
      </c>
      <c r="H19" s="5">
        <f t="shared" si="3"/>
        <v>-422631.69999999995</v>
      </c>
      <c r="J19" s="23"/>
    </row>
    <row r="20" spans="1:10" ht="19.5" customHeight="1">
      <c r="A20" s="18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3"/>
        <v>0</v>
      </c>
      <c r="J20" s="23"/>
    </row>
    <row r="21" spans="1:10" ht="19.5" customHeight="1">
      <c r="A21" s="18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3"/>
        <v>0</v>
      </c>
      <c r="J21" s="23"/>
    </row>
    <row r="22" spans="1:10" ht="19.5" customHeight="1">
      <c r="A22" s="18" t="s">
        <v>28</v>
      </c>
      <c r="B22" s="5">
        <v>10450000</v>
      </c>
      <c r="C22" s="5">
        <v>10450000</v>
      </c>
      <c r="D22" s="5">
        <v>1741666.67</v>
      </c>
      <c r="E22" s="5">
        <v>1415836.43</v>
      </c>
      <c r="F22" s="5">
        <v>8708333.33</v>
      </c>
      <c r="G22" s="5">
        <v>7258061.93</v>
      </c>
      <c r="H22" s="5">
        <f t="shared" si="3"/>
        <v>3191938.0700000003</v>
      </c>
      <c r="J22" s="23"/>
    </row>
    <row r="23" spans="1:10" ht="19.5" customHeight="1">
      <c r="A23" s="18" t="s">
        <v>29</v>
      </c>
      <c r="B23" s="5">
        <v>31368000</v>
      </c>
      <c r="C23" s="5">
        <v>31368000</v>
      </c>
      <c r="D23" s="5">
        <v>5228000</v>
      </c>
      <c r="E23" s="5">
        <v>5780318.54</v>
      </c>
      <c r="F23" s="5">
        <v>26140000</v>
      </c>
      <c r="G23" s="5">
        <v>29803795.39</v>
      </c>
      <c r="H23" s="5">
        <f t="shared" si="3"/>
        <v>1564204.6099999994</v>
      </c>
      <c r="J23" s="23"/>
    </row>
    <row r="24" spans="1:10" ht="19.5" customHeight="1">
      <c r="A24" s="18" t="s">
        <v>65</v>
      </c>
      <c r="B24" s="5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G24-C24</f>
        <v>0</v>
      </c>
      <c r="J24" s="23"/>
    </row>
    <row r="25" spans="1:10" ht="19.5" customHeight="1">
      <c r="A25" s="18" t="s">
        <v>30</v>
      </c>
      <c r="B25" s="5">
        <v>7057000</v>
      </c>
      <c r="C25" s="5">
        <v>7057000</v>
      </c>
      <c r="D25" s="5">
        <v>1176166.67</v>
      </c>
      <c r="E25" s="5">
        <v>878743.34</v>
      </c>
      <c r="F25" s="5">
        <v>5880833.34</v>
      </c>
      <c r="G25" s="5">
        <v>6052167.5</v>
      </c>
      <c r="H25" s="5">
        <f t="shared" si="3"/>
        <v>1004832.5</v>
      </c>
      <c r="J25" s="23"/>
    </row>
    <row r="26" spans="1:8" ht="19.5" customHeight="1">
      <c r="A26" s="14" t="s">
        <v>31</v>
      </c>
      <c r="B26" s="12">
        <f aca="true" t="shared" si="4" ref="B26:H26">SUM(B27+B30+B31+B32+B33)</f>
        <v>4658000</v>
      </c>
      <c r="C26" s="12">
        <f t="shared" si="4"/>
        <v>4658000</v>
      </c>
      <c r="D26" s="12">
        <f t="shared" si="4"/>
        <v>776333.3300000001</v>
      </c>
      <c r="E26" s="12">
        <f t="shared" si="4"/>
        <v>348400.89</v>
      </c>
      <c r="F26" s="12">
        <f t="shared" si="4"/>
        <v>3881666.66</v>
      </c>
      <c r="G26" s="12">
        <f t="shared" si="4"/>
        <v>966141.01</v>
      </c>
      <c r="H26" s="12">
        <f t="shared" si="4"/>
        <v>3691858.99</v>
      </c>
    </row>
    <row r="27" spans="1:8" ht="19.5" customHeight="1">
      <c r="A27" s="18" t="s">
        <v>32</v>
      </c>
      <c r="B27" s="22">
        <f aca="true" t="shared" si="5" ref="B27:H27">SUM(B28:B29)</f>
        <v>2440000</v>
      </c>
      <c r="C27" s="22">
        <f t="shared" si="5"/>
        <v>2440000</v>
      </c>
      <c r="D27" s="22">
        <f t="shared" si="5"/>
        <v>406666.67</v>
      </c>
      <c r="E27" s="22">
        <f t="shared" si="5"/>
        <v>246328.06</v>
      </c>
      <c r="F27" s="22">
        <f t="shared" si="5"/>
        <v>2033333.34</v>
      </c>
      <c r="G27" s="22">
        <f t="shared" si="5"/>
        <v>613983.65</v>
      </c>
      <c r="H27" s="22">
        <f t="shared" si="5"/>
        <v>1826016.35</v>
      </c>
    </row>
    <row r="28" spans="1:8" ht="19.5" customHeight="1">
      <c r="A28" s="18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aca="true" t="shared" si="6" ref="H28:H33">C28-G28</f>
        <v>0</v>
      </c>
    </row>
    <row r="29" spans="1:8" ht="19.5" customHeight="1">
      <c r="A29" s="18" t="s">
        <v>34</v>
      </c>
      <c r="B29" s="5">
        <v>2440000</v>
      </c>
      <c r="C29" s="5">
        <v>2440000</v>
      </c>
      <c r="D29" s="5">
        <v>406666.67</v>
      </c>
      <c r="E29" s="5">
        <v>246328.06</v>
      </c>
      <c r="F29" s="5">
        <v>2033333.34</v>
      </c>
      <c r="G29" s="5">
        <v>613983.65</v>
      </c>
      <c r="H29" s="5">
        <f t="shared" si="6"/>
        <v>1826016.35</v>
      </c>
    </row>
    <row r="30" spans="1:8" ht="19.5" customHeight="1">
      <c r="A30" s="18" t="s">
        <v>35</v>
      </c>
      <c r="B30" s="5">
        <v>200000</v>
      </c>
      <c r="C30" s="5">
        <v>200000</v>
      </c>
      <c r="D30" s="5">
        <v>33333.33</v>
      </c>
      <c r="E30" s="5">
        <v>0</v>
      </c>
      <c r="F30" s="5">
        <v>166666.66</v>
      </c>
      <c r="G30" s="5">
        <v>0</v>
      </c>
      <c r="H30" s="5">
        <f t="shared" si="6"/>
        <v>200000</v>
      </c>
    </row>
    <row r="31" spans="1:8" ht="19.5" customHeight="1">
      <c r="A31" s="18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6"/>
        <v>0</v>
      </c>
    </row>
    <row r="32" spans="1:8" ht="19.5" customHeight="1">
      <c r="A32" s="18" t="s">
        <v>37</v>
      </c>
      <c r="B32" s="5">
        <v>2018000</v>
      </c>
      <c r="C32" s="5">
        <v>2018000</v>
      </c>
      <c r="D32" s="5">
        <v>336333.33</v>
      </c>
      <c r="E32" s="5">
        <v>102072.83</v>
      </c>
      <c r="F32" s="5">
        <v>1681666.66</v>
      </c>
      <c r="G32" s="5">
        <v>352157.36</v>
      </c>
      <c r="H32" s="5">
        <f t="shared" si="6"/>
        <v>1665842.6400000001</v>
      </c>
    </row>
    <row r="33" spans="1:8" ht="19.5" customHeight="1">
      <c r="A33" s="18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6"/>
        <v>0</v>
      </c>
    </row>
    <row r="34" spans="1:8" ht="19.5" customHeight="1">
      <c r="A34" s="14" t="s">
        <v>39</v>
      </c>
      <c r="B34" s="12">
        <f aca="true" t="shared" si="7" ref="B34:H34">SUM(B9+B26)</f>
        <v>81000000</v>
      </c>
      <c r="C34" s="12">
        <f t="shared" si="7"/>
        <v>81000000</v>
      </c>
      <c r="D34" s="12">
        <f t="shared" si="7"/>
        <v>13500000</v>
      </c>
      <c r="E34" s="12">
        <f t="shared" si="7"/>
        <v>12344096.190000001</v>
      </c>
      <c r="F34" s="12">
        <f t="shared" si="7"/>
        <v>67500000</v>
      </c>
      <c r="G34" s="12">
        <f t="shared" si="7"/>
        <v>65058178.33</v>
      </c>
      <c r="H34" s="12">
        <f t="shared" si="7"/>
        <v>15941821.67</v>
      </c>
    </row>
    <row r="35" spans="1:8" ht="19.5" customHeight="1">
      <c r="A35" s="16" t="s">
        <v>40</v>
      </c>
      <c r="B35" s="25" t="s">
        <v>41</v>
      </c>
      <c r="C35" s="25"/>
      <c r="D35" s="25" t="s">
        <v>67</v>
      </c>
      <c r="E35" s="25"/>
      <c r="F35" s="25" t="s">
        <v>11</v>
      </c>
      <c r="G35" s="25"/>
      <c r="H35" s="26"/>
    </row>
    <row r="36" spans="1:8" ht="19.5" customHeight="1">
      <c r="A36" s="16" t="s">
        <v>42</v>
      </c>
      <c r="B36" s="7" t="s">
        <v>13</v>
      </c>
      <c r="C36" s="7" t="s">
        <v>14</v>
      </c>
      <c r="D36" s="7" t="s">
        <v>43</v>
      </c>
      <c r="E36" s="7" t="s">
        <v>44</v>
      </c>
      <c r="F36" s="7" t="s">
        <v>43</v>
      </c>
      <c r="G36" s="7" t="s">
        <v>44</v>
      </c>
      <c r="H36" s="8" t="s">
        <v>45</v>
      </c>
    </row>
    <row r="37" spans="1:8" ht="19.5" customHeight="1">
      <c r="A37" s="14" t="s">
        <v>46</v>
      </c>
      <c r="B37" s="12">
        <f aca="true" t="shared" si="8" ref="B37:H37">SUM(B38:B41)</f>
        <v>63920000</v>
      </c>
      <c r="C37" s="12">
        <f t="shared" si="8"/>
        <v>65618700</v>
      </c>
      <c r="D37" s="12">
        <f t="shared" si="8"/>
        <v>10635495.28</v>
      </c>
      <c r="E37" s="12">
        <f t="shared" si="8"/>
        <v>10504390.09</v>
      </c>
      <c r="F37" s="12">
        <f t="shared" si="8"/>
        <v>51412399.900000006</v>
      </c>
      <c r="G37" s="12">
        <f t="shared" si="8"/>
        <v>46598802.779999994</v>
      </c>
      <c r="H37" s="12">
        <f t="shared" si="8"/>
        <v>14206300.100000001</v>
      </c>
    </row>
    <row r="38" spans="1:8" ht="19.5" customHeight="1">
      <c r="A38" s="18" t="s">
        <v>47</v>
      </c>
      <c r="B38" s="5">
        <v>51396000</v>
      </c>
      <c r="C38" s="5">
        <v>52379820</v>
      </c>
      <c r="D38" s="5">
        <v>8686200.12</v>
      </c>
      <c r="E38" s="5">
        <v>8447231.76</v>
      </c>
      <c r="F38" s="5">
        <v>40595694.02</v>
      </c>
      <c r="G38" s="5">
        <v>37453704.87</v>
      </c>
      <c r="H38" s="6">
        <v>11784125.98</v>
      </c>
    </row>
    <row r="39" spans="1:8" ht="19.5" customHeight="1">
      <c r="A39" s="18" t="s">
        <v>48</v>
      </c>
      <c r="B39" s="5">
        <v>470000</v>
      </c>
      <c r="C39" s="5">
        <v>470000</v>
      </c>
      <c r="D39" s="5">
        <v>19657.6</v>
      </c>
      <c r="E39" s="5">
        <v>58744.41</v>
      </c>
      <c r="F39" s="5">
        <v>264677.59</v>
      </c>
      <c r="G39" s="5">
        <v>252044.55</v>
      </c>
      <c r="H39" s="6">
        <v>205322.41</v>
      </c>
    </row>
    <row r="40" spans="1:8" ht="19.5" customHeight="1">
      <c r="A40" s="18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8" t="s">
        <v>50</v>
      </c>
      <c r="B41" s="5">
        <v>12054000</v>
      </c>
      <c r="C41" s="5">
        <v>12768880</v>
      </c>
      <c r="D41" s="5">
        <v>1929637.56</v>
      </c>
      <c r="E41" s="5">
        <v>1998413.92</v>
      </c>
      <c r="F41" s="5">
        <v>10552028.29</v>
      </c>
      <c r="G41" s="5">
        <v>8893053.36</v>
      </c>
      <c r="H41" s="6">
        <v>2216851.71</v>
      </c>
    </row>
    <row r="42" spans="1:8" ht="19.5" customHeight="1">
      <c r="A42" s="14" t="s">
        <v>51</v>
      </c>
      <c r="B42" s="12">
        <f aca="true" t="shared" si="9" ref="B42:H42">SUM(B43:B45)+B48</f>
        <v>17050000</v>
      </c>
      <c r="C42" s="12">
        <f t="shared" si="9"/>
        <v>17558257</v>
      </c>
      <c r="D42" s="12">
        <f t="shared" si="9"/>
        <v>547533.23</v>
      </c>
      <c r="E42" s="12">
        <f t="shared" si="9"/>
        <v>1415762.0499999998</v>
      </c>
      <c r="F42" s="12">
        <f t="shared" si="9"/>
        <v>5776985.65</v>
      </c>
      <c r="G42" s="12">
        <f t="shared" si="9"/>
        <v>3575181.28</v>
      </c>
      <c r="H42" s="12">
        <f t="shared" si="9"/>
        <v>11781271.350000001</v>
      </c>
    </row>
    <row r="43" spans="1:8" ht="19.5" customHeight="1">
      <c r="A43" s="18" t="s">
        <v>52</v>
      </c>
      <c r="B43" s="5">
        <v>15810000</v>
      </c>
      <c r="C43" s="5">
        <v>16201957</v>
      </c>
      <c r="D43" s="5">
        <v>306996.84</v>
      </c>
      <c r="E43" s="5">
        <v>1175225.66</v>
      </c>
      <c r="F43" s="5">
        <v>4628622.12</v>
      </c>
      <c r="G43" s="5">
        <v>2920335.04</v>
      </c>
      <c r="H43" s="6">
        <v>11573334.88</v>
      </c>
    </row>
    <row r="44" spans="1:8" ht="19.5" customHeight="1">
      <c r="A44" s="18" t="s">
        <v>53</v>
      </c>
      <c r="B44" s="5">
        <v>150000</v>
      </c>
      <c r="C44" s="5">
        <v>107800</v>
      </c>
      <c r="D44" s="5">
        <v>0</v>
      </c>
      <c r="E44" s="5">
        <v>0</v>
      </c>
      <c r="F44" s="5">
        <v>59983.02</v>
      </c>
      <c r="G44" s="5">
        <v>50183.82</v>
      </c>
      <c r="H44" s="6">
        <v>47816.98</v>
      </c>
    </row>
    <row r="45" spans="1:8" ht="19.5" customHeight="1">
      <c r="A45" s="18" t="s">
        <v>59</v>
      </c>
      <c r="B45" s="5">
        <f aca="true" t="shared" si="10" ref="B45:H45">SUM(B46:B47)</f>
        <v>650000</v>
      </c>
      <c r="C45" s="5">
        <f t="shared" si="10"/>
        <v>650000</v>
      </c>
      <c r="D45" s="5">
        <f t="shared" si="10"/>
        <v>240536.39</v>
      </c>
      <c r="E45" s="5">
        <f t="shared" si="10"/>
        <v>240536.39</v>
      </c>
      <c r="F45" s="5">
        <f t="shared" si="10"/>
        <v>567697.44</v>
      </c>
      <c r="G45" s="5">
        <f t="shared" si="10"/>
        <v>566053.87</v>
      </c>
      <c r="H45" s="5">
        <f t="shared" si="10"/>
        <v>82302.56</v>
      </c>
    </row>
    <row r="46" spans="1:8" ht="19.5" customHeight="1">
      <c r="A46" s="18" t="s">
        <v>60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6">
        <v>0</v>
      </c>
    </row>
    <row r="47" spans="1:8" ht="19.5" customHeight="1">
      <c r="A47" s="18" t="s">
        <v>61</v>
      </c>
      <c r="B47" s="5">
        <v>650000</v>
      </c>
      <c r="C47" s="5">
        <v>650000</v>
      </c>
      <c r="D47" s="5">
        <v>240536.39</v>
      </c>
      <c r="E47" s="5">
        <v>240536.39</v>
      </c>
      <c r="F47" s="5">
        <v>567697.44</v>
      </c>
      <c r="G47" s="5">
        <v>566053.87</v>
      </c>
      <c r="H47" s="6">
        <v>82302.56</v>
      </c>
    </row>
    <row r="48" spans="1:8" ht="19.5" customHeight="1">
      <c r="A48" s="18" t="s">
        <v>54</v>
      </c>
      <c r="B48" s="5">
        <v>440000</v>
      </c>
      <c r="C48" s="5">
        <v>598500</v>
      </c>
      <c r="D48" s="5">
        <v>0</v>
      </c>
      <c r="E48" s="5">
        <v>0</v>
      </c>
      <c r="F48" s="5">
        <v>520683.07</v>
      </c>
      <c r="G48" s="5">
        <v>38608.55</v>
      </c>
      <c r="H48" s="6">
        <v>77816.93</v>
      </c>
    </row>
    <row r="49" spans="1:8" ht="19.5" customHeight="1">
      <c r="A49" s="18" t="s">
        <v>55</v>
      </c>
      <c r="B49" s="5">
        <v>30000</v>
      </c>
      <c r="C49" s="5">
        <v>0</v>
      </c>
      <c r="D49" s="9"/>
      <c r="E49" s="9"/>
      <c r="F49" s="9"/>
      <c r="G49" s="9"/>
      <c r="H49" s="10"/>
    </row>
    <row r="50" spans="1:8" ht="19.5" customHeight="1">
      <c r="A50" s="14" t="s">
        <v>56</v>
      </c>
      <c r="B50" s="12">
        <f aca="true" t="shared" si="11" ref="B50:H50">SUM(B37+B42)</f>
        <v>80970000</v>
      </c>
      <c r="C50" s="12">
        <f t="shared" si="11"/>
        <v>83176957</v>
      </c>
      <c r="D50" s="12">
        <f t="shared" si="11"/>
        <v>11183028.51</v>
      </c>
      <c r="E50" s="12">
        <f t="shared" si="11"/>
        <v>11920152.14</v>
      </c>
      <c r="F50" s="12">
        <f t="shared" si="11"/>
        <v>57189385.550000004</v>
      </c>
      <c r="G50" s="12">
        <f t="shared" si="11"/>
        <v>50173984.059999995</v>
      </c>
      <c r="H50" s="12">
        <f t="shared" si="11"/>
        <v>25987571.450000003</v>
      </c>
    </row>
    <row r="51" spans="1:8" ht="19.5" customHeight="1" thickBot="1">
      <c r="A51" s="15" t="s">
        <v>57</v>
      </c>
      <c r="B51" s="13">
        <f aca="true" t="shared" si="12" ref="B51:G51">SUM(B9+B26-B37-B42)</f>
        <v>30000</v>
      </c>
      <c r="C51" s="13">
        <f t="shared" si="12"/>
        <v>-2176957</v>
      </c>
      <c r="D51" s="13">
        <f>E34-D50</f>
        <v>1161067.6800000016</v>
      </c>
      <c r="E51" s="13">
        <f t="shared" si="12"/>
        <v>423944.0500000017</v>
      </c>
      <c r="F51" s="13">
        <f>G34-F50</f>
        <v>7868792.779999994</v>
      </c>
      <c r="G51" s="13">
        <f t="shared" si="12"/>
        <v>14884194.270000005</v>
      </c>
      <c r="H51" s="11"/>
    </row>
    <row r="52" ht="13.5" thickTop="1"/>
    <row r="53" spans="1:8" ht="12.75">
      <c r="A53" s="2" t="s">
        <v>70</v>
      </c>
      <c r="B53" s="33" t="s">
        <v>68</v>
      </c>
      <c r="C53" s="33"/>
      <c r="D53" s="33"/>
      <c r="E53" s="33"/>
      <c r="F53" s="33" t="s">
        <v>62</v>
      </c>
      <c r="G53" s="33"/>
      <c r="H53" s="33"/>
    </row>
    <row r="54" spans="1:8" ht="12.75">
      <c r="A54" s="2" t="s">
        <v>58</v>
      </c>
      <c r="B54" s="33" t="s">
        <v>0</v>
      </c>
      <c r="C54" s="33"/>
      <c r="D54" s="33"/>
      <c r="E54" s="33"/>
      <c r="F54" s="33" t="s">
        <v>69</v>
      </c>
      <c r="G54" s="33"/>
      <c r="H54" s="33"/>
    </row>
    <row r="55" spans="6:8" ht="12.75">
      <c r="F55" s="33" t="s">
        <v>64</v>
      </c>
      <c r="G55" s="33"/>
      <c r="H55" s="33"/>
    </row>
    <row r="57" ht="12.75">
      <c r="D57" s="24"/>
    </row>
    <row r="58" ht="12.75">
      <c r="D58" s="23"/>
    </row>
  </sheetData>
  <sheetProtection/>
  <mergeCells count="15">
    <mergeCell ref="F55:H55"/>
    <mergeCell ref="F53:H53"/>
    <mergeCell ref="F54:H54"/>
    <mergeCell ref="B53:E53"/>
    <mergeCell ref="B54:E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2013-12-03T12:45:46Z</dcterms:modified>
  <cp:category/>
  <cp:version/>
  <cp:contentType/>
  <cp:contentStatus/>
</cp:coreProperties>
</file>