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1" sheetId="1" r:id="rId1"/>
  </sheets>
  <definedNames>
    <definedName name="_xlnm.Print_Area" localSheetId="0">'4º Bim. 2001'!$A$1:$H$52</definedName>
  </definedNames>
  <calcPr fullCalcOnLoad="1"/>
</workbook>
</file>

<file path=xl/sharedStrings.xml><?xml version="1.0" encoding="utf-8"?>
<sst xmlns="http://schemas.openxmlformats.org/spreadsheetml/2006/main" count="71" uniqueCount="62">
  <si>
    <t>Secret.Planej. e Finanças</t>
  </si>
  <si>
    <t>CRC SP 173.493</t>
  </si>
  <si>
    <t xml:space="preserve">    Amortização de Empréstimos</t>
  </si>
  <si>
    <t>I - RECEITAS FISCAIS LÍQUIDAS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</si>
  <si>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</si>
  <si>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</si>
  <si>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</si>
  <si>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</si>
  <si>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</si>
  <si>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</si>
  <si>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</si>
  <si>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</si>
  <si>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</si>
  <si>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</si>
  <si>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</si>
  <si>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</si>
  <si>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</si>
  <si>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</si>
  <si>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</si>
  <si>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</si>
  <si>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</si>
  <si>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</si>
  <si>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</si>
  <si>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</si>
  <si>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</si>
  <si>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</si>
  <si>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</si>
  <si>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</si>
  <si>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</si>
  <si>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</si>
  <si>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</si>
  <si>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</si>
  <si>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</si>
  <si>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</si>
  <si>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</si>
  <si>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</si>
  <si>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</si>
  <si>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</si>
  <si>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</si>
  <si>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</si>
  <si>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</si>
  <si>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</si>
  <si>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</si>
  <si>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</si>
  <si>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</si>
  <si>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</si>
  <si>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</si>
  <si>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</si>
  <si>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</si>
  <si>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</si>
  <si>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</si>
  <si>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</si>
  <si>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</si>
  <si>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</si>
  <si>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</si>
  <si>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</si>
  <si>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</si>
  <si>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Ativo Disponível</t>
  </si>
  <si>
    <t>4º BIMESTRE DE 2001</t>
  </si>
  <si>
    <t xml:space="preserve">    Despesa Transferência Intragovernamental</t>
  </si>
  <si>
    <t>III -  RESULTADO PRIMÁRIO (I+II)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</si>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</sst>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6" fillId="0" borderId="16" xfId="49" applyFont="1" applyBorder="1" applyAlignment="1" applyProtection="1">
      <alignment horizontal="left" vertical="center" indent="1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5" fillId="26" borderId="16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25" fillId="0" borderId="16" xfId="49" applyFont="1" applyBorder="1" applyAlignment="1" applyProtection="1">
      <alignment horizontal="left" vertical="center" indent="1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0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 wrapText="1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28">
      <selection activeCell="B49" sqref="B49:E49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55" t="s">
        <v>11</v>
      </c>
      <c r="B1" s="55"/>
      <c r="C1" s="55"/>
      <c r="D1" s="55"/>
      <c r="E1" s="55"/>
      <c r="F1" s="55"/>
      <c r="G1" s="55"/>
      <c r="H1" s="55"/>
    </row>
    <row r="2" spans="1:8" ht="15.75">
      <c r="A2" s="56" t="s">
        <v>12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8</v>
      </c>
      <c r="B3" s="56"/>
      <c r="C3" s="56"/>
      <c r="D3" s="56"/>
      <c r="E3" s="56"/>
      <c r="F3" s="56"/>
      <c r="G3" s="56"/>
      <c r="H3" s="56"/>
    </row>
    <row r="4" spans="1:8" ht="18">
      <c r="A4" s="29" t="s">
        <v>52</v>
      </c>
      <c r="B4" s="9"/>
      <c r="C4" s="8"/>
      <c r="D4" s="8"/>
      <c r="E4" s="8"/>
      <c r="F4" s="8"/>
      <c r="G4" s="8"/>
      <c r="H4" s="8"/>
    </row>
    <row r="5" spans="1:8" ht="18">
      <c r="A5" s="29" t="s">
        <v>58</v>
      </c>
      <c r="B5" s="9"/>
      <c r="C5" s="8"/>
      <c r="D5" s="8"/>
      <c r="E5" s="8"/>
      <c r="F5" s="8"/>
      <c r="G5" s="8"/>
      <c r="H5" s="8"/>
    </row>
    <row r="6" spans="1:8" ht="15.75">
      <c r="A6" s="30"/>
      <c r="B6" s="4"/>
      <c r="C6" s="4"/>
      <c r="D6" s="4"/>
      <c r="E6" s="4"/>
      <c r="F6" s="4"/>
      <c r="G6" s="5"/>
      <c r="H6" s="2"/>
    </row>
    <row r="7" spans="1:8" ht="16.5" thickBot="1">
      <c r="A7" s="31" t="s">
        <v>37</v>
      </c>
      <c r="B7" s="4"/>
      <c r="C7" s="4"/>
      <c r="D7" s="4"/>
      <c r="E7" s="4"/>
      <c r="F7" s="4"/>
      <c r="G7" s="5"/>
      <c r="H7" s="6" t="s">
        <v>6</v>
      </c>
    </row>
    <row r="8" spans="1:8" ht="19.5" customHeight="1" thickTop="1">
      <c r="A8" s="58" t="s">
        <v>13</v>
      </c>
      <c r="B8" s="59"/>
      <c r="C8" s="57" t="s">
        <v>39</v>
      </c>
      <c r="D8" s="57"/>
      <c r="E8" s="57"/>
      <c r="F8" s="57" t="s">
        <v>14</v>
      </c>
      <c r="G8" s="57"/>
      <c r="H8" s="62" t="s">
        <v>5</v>
      </c>
    </row>
    <row r="9" spans="1:8" ht="24.75" customHeight="1">
      <c r="A9" s="60"/>
      <c r="B9" s="61"/>
      <c r="C9" s="36" t="s">
        <v>15</v>
      </c>
      <c r="D9" s="36" t="s">
        <v>16</v>
      </c>
      <c r="E9" s="36" t="s">
        <v>10</v>
      </c>
      <c r="F9" s="36" t="s">
        <v>9</v>
      </c>
      <c r="G9" s="36" t="s">
        <v>10</v>
      </c>
      <c r="H9" s="63"/>
    </row>
    <row r="10" spans="1:8" ht="19.5" customHeight="1">
      <c r="A10" s="43" t="s">
        <v>17</v>
      </c>
      <c r="B10" s="44"/>
      <c r="C10" s="12">
        <v>76342000</v>
      </c>
      <c r="D10" s="12">
        <v>12723666.67</v>
      </c>
      <c r="E10" s="12">
        <v>50894666.67</v>
      </c>
      <c r="F10" s="12">
        <v>12028270.97</v>
      </c>
      <c r="G10" s="12">
        <v>52096342.02</v>
      </c>
      <c r="H10" s="13">
        <v>45660375.47</v>
      </c>
    </row>
    <row r="11" spans="1:8" ht="19.5" customHeight="1">
      <c r="A11" s="43" t="s">
        <v>18</v>
      </c>
      <c r="B11" s="44"/>
      <c r="C11" s="12">
        <v>4658000</v>
      </c>
      <c r="D11" s="12">
        <v>776333.33</v>
      </c>
      <c r="E11" s="12">
        <v>3105333.33</v>
      </c>
      <c r="F11" s="12">
        <v>147725.23</v>
      </c>
      <c r="G11" s="12">
        <v>617740.12</v>
      </c>
      <c r="H11" s="13">
        <v>1513733.81</v>
      </c>
    </row>
    <row r="12" spans="1:8" ht="19.5" customHeight="1">
      <c r="A12" s="45" t="s">
        <v>19</v>
      </c>
      <c r="B12" s="46"/>
      <c r="C12" s="27">
        <f aca="true" t="shared" si="0" ref="C12:H12">SUM(C10:C11)</f>
        <v>81000000</v>
      </c>
      <c r="D12" s="27">
        <f t="shared" si="0"/>
        <v>13500000</v>
      </c>
      <c r="E12" s="27">
        <f t="shared" si="0"/>
        <v>54000000</v>
      </c>
      <c r="F12" s="27">
        <f t="shared" si="0"/>
        <v>12175996.200000001</v>
      </c>
      <c r="G12" s="27">
        <f t="shared" si="0"/>
        <v>52714082.14</v>
      </c>
      <c r="H12" s="39">
        <f t="shared" si="0"/>
        <v>47174109.28</v>
      </c>
    </row>
    <row r="13" spans="1:8" ht="19.5" customHeight="1">
      <c r="A13" s="50" t="s">
        <v>20</v>
      </c>
      <c r="B13" s="51"/>
      <c r="C13" s="16"/>
      <c r="D13" s="12"/>
      <c r="E13" s="12"/>
      <c r="F13" s="12"/>
      <c r="G13" s="12"/>
      <c r="H13" s="15"/>
    </row>
    <row r="14" spans="1:8" ht="19.5" customHeight="1">
      <c r="A14" s="43" t="s">
        <v>21</v>
      </c>
      <c r="B14" s="44"/>
      <c r="C14" s="12">
        <v>2440000</v>
      </c>
      <c r="D14" s="12">
        <v>406667</v>
      </c>
      <c r="E14" s="12">
        <v>1626667</v>
      </c>
      <c r="F14" s="12">
        <v>147725.23</v>
      </c>
      <c r="G14" s="12">
        <v>367655.59</v>
      </c>
      <c r="H14" s="13">
        <v>897623.36</v>
      </c>
    </row>
    <row r="15" spans="1:8" ht="19.5" customHeight="1">
      <c r="A15" s="43" t="s">
        <v>4</v>
      </c>
      <c r="B15" s="44"/>
      <c r="C15" s="17">
        <v>400000</v>
      </c>
      <c r="D15" s="17">
        <v>66666.73</v>
      </c>
      <c r="E15" s="17">
        <v>266666.73</v>
      </c>
      <c r="F15" s="17">
        <v>282328.69</v>
      </c>
      <c r="G15" s="17">
        <v>603985.12</v>
      </c>
      <c r="H15" s="13">
        <v>318600.83</v>
      </c>
    </row>
    <row r="16" spans="1:8" ht="19.5" customHeight="1">
      <c r="A16" s="43" t="s">
        <v>2</v>
      </c>
      <c r="B16" s="44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ht="19.5" customHeight="1">
      <c r="A17" s="43" t="s">
        <v>50</v>
      </c>
      <c r="B17" s="44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ht="19.5" customHeight="1">
      <c r="A18" s="45" t="s">
        <v>22</v>
      </c>
      <c r="B18" s="46"/>
      <c r="C18" s="27">
        <f aca="true" t="shared" si="1" ref="C18:H18">SUM(C14:C17)</f>
        <v>2840000</v>
      </c>
      <c r="D18" s="27">
        <f t="shared" si="1"/>
        <v>473333.73</v>
      </c>
      <c r="E18" s="27">
        <f t="shared" si="1"/>
        <v>1893333.73</v>
      </c>
      <c r="F18" s="27">
        <f t="shared" si="1"/>
        <v>430053.92000000004</v>
      </c>
      <c r="G18" s="27">
        <f t="shared" si="1"/>
        <v>971640.71</v>
      </c>
      <c r="H18" s="39">
        <f t="shared" si="1"/>
        <v>1216224.19</v>
      </c>
    </row>
    <row r="19" spans="1:8" ht="19.5" customHeight="1" thickBot="1">
      <c r="A19" s="47" t="s">
        <v>3</v>
      </c>
      <c r="B19" s="48"/>
      <c r="C19" s="37">
        <f aca="true" t="shared" si="2" ref="C19:H19">SUM(C12-C18)</f>
        <v>78160000</v>
      </c>
      <c r="D19" s="37">
        <f t="shared" si="2"/>
        <v>13026666.27</v>
      </c>
      <c r="E19" s="37">
        <f t="shared" si="2"/>
        <v>52106666.27</v>
      </c>
      <c r="F19" s="37">
        <f t="shared" si="2"/>
        <v>11745942.280000001</v>
      </c>
      <c r="G19" s="37">
        <f t="shared" si="2"/>
        <v>51742441.43</v>
      </c>
      <c r="H19" s="38">
        <f t="shared" si="2"/>
        <v>45957885.09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58" t="s">
        <v>23</v>
      </c>
      <c r="B21" s="59"/>
      <c r="C21" s="57" t="s">
        <v>40</v>
      </c>
      <c r="D21" s="57"/>
      <c r="E21" s="57"/>
      <c r="F21" s="57" t="s">
        <v>24</v>
      </c>
      <c r="G21" s="57"/>
      <c r="H21" s="62" t="s">
        <v>35</v>
      </c>
    </row>
    <row r="22" spans="1:8" ht="24.75" customHeight="1">
      <c r="A22" s="60"/>
      <c r="B22" s="61"/>
      <c r="C22" s="36" t="s">
        <v>15</v>
      </c>
      <c r="D22" s="36" t="s">
        <v>16</v>
      </c>
      <c r="E22" s="36" t="s">
        <v>10</v>
      </c>
      <c r="F22" s="36" t="s">
        <v>9</v>
      </c>
      <c r="G22" s="36" t="s">
        <v>10</v>
      </c>
      <c r="H22" s="66"/>
    </row>
    <row r="23" spans="1:8" ht="19.5" customHeight="1">
      <c r="A23" s="43" t="s">
        <v>25</v>
      </c>
      <c r="B23" s="44"/>
      <c r="C23" s="12">
        <v>63950000</v>
      </c>
      <c r="D23" s="17">
        <v>10658333.66</v>
      </c>
      <c r="E23" s="17">
        <v>42633333.66</v>
      </c>
      <c r="F23" s="12">
        <v>10448498.79</v>
      </c>
      <c r="G23" s="12">
        <v>36094412.69</v>
      </c>
      <c r="H23" s="13">
        <v>43080601.75</v>
      </c>
    </row>
    <row r="24" spans="1:8" ht="19.5" customHeight="1">
      <c r="A24" s="43" t="s">
        <v>26</v>
      </c>
      <c r="B24" s="44"/>
      <c r="C24" s="12">
        <v>470000</v>
      </c>
      <c r="D24" s="17">
        <v>78333.33</v>
      </c>
      <c r="E24" s="17">
        <v>313333.33</v>
      </c>
      <c r="F24" s="12">
        <v>61066.36</v>
      </c>
      <c r="G24" s="12">
        <v>193300.14</v>
      </c>
      <c r="H24" s="13">
        <v>79545.25</v>
      </c>
    </row>
    <row r="25" spans="1:8" ht="19.5" customHeight="1">
      <c r="A25" s="45" t="s">
        <v>27</v>
      </c>
      <c r="B25" s="46"/>
      <c r="C25" s="27">
        <f aca="true" t="shared" si="3" ref="C25:H25">SUM(C23-C24)</f>
        <v>63480000</v>
      </c>
      <c r="D25" s="27">
        <f t="shared" si="3"/>
        <v>10580000.33</v>
      </c>
      <c r="E25" s="27">
        <f t="shared" si="3"/>
        <v>42320000.33</v>
      </c>
      <c r="F25" s="27">
        <f t="shared" si="3"/>
        <v>10387432.43</v>
      </c>
      <c r="G25" s="27">
        <f t="shared" si="3"/>
        <v>35901112.55</v>
      </c>
      <c r="H25" s="39">
        <f t="shared" si="3"/>
        <v>43001056.5</v>
      </c>
    </row>
    <row r="26" spans="1:8" ht="19.5" customHeight="1">
      <c r="A26" s="43" t="s">
        <v>28</v>
      </c>
      <c r="B26" s="44"/>
      <c r="C26" s="12">
        <v>17050000</v>
      </c>
      <c r="D26" s="17">
        <v>2841667</v>
      </c>
      <c r="E26" s="17">
        <v>11366667</v>
      </c>
      <c r="F26" s="12">
        <v>625217.59</v>
      </c>
      <c r="G26" s="12">
        <v>2159419.23</v>
      </c>
      <c r="H26" s="13">
        <v>9525915.75</v>
      </c>
    </row>
    <row r="27" spans="1:8" ht="19.5" customHeight="1">
      <c r="A27" s="43" t="s">
        <v>20</v>
      </c>
      <c r="B27" s="44"/>
      <c r="C27" s="12">
        <f aca="true" t="shared" si="4" ref="C27:H27">SUM(C28:C30)</f>
        <v>4089000</v>
      </c>
      <c r="D27" s="12">
        <f t="shared" si="4"/>
        <v>681500</v>
      </c>
      <c r="E27" s="12">
        <f t="shared" si="4"/>
        <v>2726000</v>
      </c>
      <c r="F27" s="12">
        <f t="shared" si="4"/>
        <v>486818.91000000003</v>
      </c>
      <c r="G27" s="12">
        <f t="shared" si="4"/>
        <v>2089890.95</v>
      </c>
      <c r="H27" s="40">
        <f t="shared" si="4"/>
        <v>1965018.94</v>
      </c>
    </row>
    <row r="28" spans="1:8" ht="19.5" customHeight="1">
      <c r="A28" s="43" t="s">
        <v>29</v>
      </c>
      <c r="B28" s="44"/>
      <c r="C28" s="12">
        <v>650000</v>
      </c>
      <c r="D28" s="17">
        <v>108333</v>
      </c>
      <c r="E28" s="17">
        <v>433333</v>
      </c>
      <c r="F28" s="12">
        <v>69223.45</v>
      </c>
      <c r="G28" s="12">
        <v>325517.48</v>
      </c>
      <c r="H28" s="13">
        <v>159374.94</v>
      </c>
    </row>
    <row r="29" spans="1:8" ht="19.5" customHeight="1">
      <c r="A29" s="43" t="s">
        <v>30</v>
      </c>
      <c r="B29" s="44"/>
      <c r="C29" s="17"/>
      <c r="D29" s="17"/>
      <c r="E29" s="17"/>
      <c r="F29" s="17"/>
      <c r="G29" s="17"/>
      <c r="H29" s="13"/>
    </row>
    <row r="30" spans="1:8" ht="19.5" customHeight="1">
      <c r="A30" s="43" t="s">
        <v>59</v>
      </c>
      <c r="B30" s="44"/>
      <c r="C30" s="17">
        <v>3439000</v>
      </c>
      <c r="D30" s="17">
        <v>573167</v>
      </c>
      <c r="E30" s="17">
        <v>2292667</v>
      </c>
      <c r="F30" s="17">
        <v>417595.46</v>
      </c>
      <c r="G30" s="17">
        <v>1764373.47</v>
      </c>
      <c r="H30" s="13">
        <v>1805644</v>
      </c>
    </row>
    <row r="31" spans="1:8" ht="19.5" customHeight="1">
      <c r="A31" s="45" t="s">
        <v>27</v>
      </c>
      <c r="B31" s="46"/>
      <c r="C31" s="27">
        <f aca="true" t="shared" si="5" ref="C31:H31">SUM(C26-C27)</f>
        <v>12961000</v>
      </c>
      <c r="D31" s="27">
        <f t="shared" si="5"/>
        <v>2160167</v>
      </c>
      <c r="E31" s="27">
        <f t="shared" si="5"/>
        <v>8640667</v>
      </c>
      <c r="F31" s="27">
        <f t="shared" si="5"/>
        <v>138398.67999999993</v>
      </c>
      <c r="G31" s="27">
        <f t="shared" si="5"/>
        <v>69528.28000000003</v>
      </c>
      <c r="H31" s="39">
        <f t="shared" si="5"/>
        <v>7560896.8100000005</v>
      </c>
    </row>
    <row r="32" spans="1:8" ht="19.5" customHeight="1">
      <c r="A32" s="45" t="s">
        <v>56</v>
      </c>
      <c r="B32" s="46"/>
      <c r="C32" s="27">
        <f aca="true" t="shared" si="6" ref="C32:H32">SUM(C25+C31)</f>
        <v>76441000</v>
      </c>
      <c r="D32" s="27">
        <f t="shared" si="6"/>
        <v>12740167.33</v>
      </c>
      <c r="E32" s="27">
        <f t="shared" si="6"/>
        <v>50960667.33</v>
      </c>
      <c r="F32" s="27">
        <f t="shared" si="6"/>
        <v>10525831.11</v>
      </c>
      <c r="G32" s="27">
        <f t="shared" si="6"/>
        <v>35970640.83</v>
      </c>
      <c r="H32" s="39">
        <f t="shared" si="6"/>
        <v>50561953.31</v>
      </c>
    </row>
    <row r="33" spans="1:8" ht="19.5" customHeight="1" thickBot="1">
      <c r="A33" s="47" t="s">
        <v>60</v>
      </c>
      <c r="B33" s="48"/>
      <c r="C33" s="37">
        <f aca="true" t="shared" si="7" ref="C33:H33">C19-C32</f>
        <v>1719000</v>
      </c>
      <c r="D33" s="41">
        <f t="shared" si="7"/>
        <v>286498.9399999995</v>
      </c>
      <c r="E33" s="41">
        <f t="shared" si="7"/>
        <v>1145998.940000005</v>
      </c>
      <c r="F33" s="41">
        <f t="shared" si="7"/>
        <v>1220111.1700000018</v>
      </c>
      <c r="G33" s="41">
        <f t="shared" si="7"/>
        <v>15771800.600000001</v>
      </c>
      <c r="H33" s="38">
        <f t="shared" si="7"/>
        <v>-4604068.219999999</v>
      </c>
    </row>
    <row r="34" spans="1:8" ht="19.5" customHeight="1" thickTop="1">
      <c r="A34" s="71"/>
      <c r="B34" s="72"/>
      <c r="C34" s="4"/>
      <c r="D34" s="4"/>
      <c r="E34" s="4"/>
      <c r="F34" s="4"/>
      <c r="G34" s="4"/>
      <c r="H34" s="4"/>
    </row>
    <row r="35" spans="1:8" ht="19.5" customHeight="1" thickBot="1">
      <c r="A35" s="31" t="s">
        <v>31</v>
      </c>
      <c r="B35" s="31"/>
      <c r="C35" s="35"/>
      <c r="D35" s="2"/>
      <c r="E35" s="2"/>
      <c r="F35" s="2"/>
      <c r="G35" s="2"/>
      <c r="H35" s="2"/>
    </row>
    <row r="36" spans="1:8" ht="19.5" customHeight="1" thickTop="1">
      <c r="A36" s="69" t="s">
        <v>32</v>
      </c>
      <c r="B36" s="57" t="s">
        <v>33</v>
      </c>
      <c r="C36" s="57"/>
      <c r="D36" s="57"/>
      <c r="E36" s="57" t="s">
        <v>31</v>
      </c>
      <c r="F36" s="57"/>
      <c r="G36" s="57"/>
      <c r="H36" s="65"/>
    </row>
    <row r="37" spans="1:8" ht="24.75" customHeight="1">
      <c r="A37" s="70"/>
      <c r="B37" s="20" t="s">
        <v>41</v>
      </c>
      <c r="C37" s="20" t="s">
        <v>34</v>
      </c>
      <c r="D37" s="20" t="s">
        <v>36</v>
      </c>
      <c r="E37" s="67" t="s">
        <v>38</v>
      </c>
      <c r="F37" s="67"/>
      <c r="G37" s="67" t="s">
        <v>49</v>
      </c>
      <c r="H37" s="68"/>
    </row>
    <row r="38" spans="1:8" ht="19.5" customHeight="1">
      <c r="A38" s="33" t="s">
        <v>42</v>
      </c>
      <c r="B38" s="18">
        <v>8412881.64</v>
      </c>
      <c r="C38" s="18">
        <v>8156587.61</v>
      </c>
      <c r="D38" s="18">
        <v>8085720.59</v>
      </c>
      <c r="E38" s="19"/>
      <c r="F38" s="19"/>
      <c r="G38" s="19"/>
      <c r="H38" s="21"/>
    </row>
    <row r="39" spans="1:8" ht="19.5" customHeight="1">
      <c r="A39" s="33" t="s">
        <v>48</v>
      </c>
      <c r="B39" s="22">
        <f>SUM(B40-B42)</f>
        <v>3234408.21</v>
      </c>
      <c r="C39" s="22">
        <f>SUM(C40-C42)</f>
        <v>3010636.64</v>
      </c>
      <c r="D39" s="22">
        <f>SUM(D40-D42)</f>
        <v>2885771.65</v>
      </c>
      <c r="E39" s="19"/>
      <c r="F39" s="19"/>
      <c r="G39" s="19"/>
      <c r="H39" s="21"/>
    </row>
    <row r="40" spans="1:8" ht="19.5" customHeight="1">
      <c r="A40" s="32" t="s">
        <v>57</v>
      </c>
      <c r="B40" s="17">
        <v>3234408.21</v>
      </c>
      <c r="C40" s="17">
        <v>3010636.64</v>
      </c>
      <c r="D40" s="17">
        <v>2885771.65</v>
      </c>
      <c r="E40" s="19"/>
      <c r="F40" s="19"/>
      <c r="G40" s="19"/>
      <c r="H40" s="21"/>
    </row>
    <row r="41" spans="1:8" ht="19.5" customHeight="1">
      <c r="A41" s="32" t="s">
        <v>43</v>
      </c>
      <c r="B41" s="17"/>
      <c r="C41" s="17">
        <v>9308027.27</v>
      </c>
      <c r="D41" s="17">
        <v>10353028.85</v>
      </c>
      <c r="E41" s="19"/>
      <c r="F41" s="19"/>
      <c r="G41" s="19"/>
      <c r="H41" s="21"/>
    </row>
    <row r="42" spans="1:8" ht="19.5" customHeight="1">
      <c r="A42" s="32" t="s">
        <v>44</v>
      </c>
      <c r="B42" s="17">
        <v>0</v>
      </c>
      <c r="C42" s="17">
        <v>0</v>
      </c>
      <c r="D42" s="17">
        <v>0</v>
      </c>
      <c r="E42" s="23"/>
      <c r="F42" s="23"/>
      <c r="G42" s="23"/>
      <c r="H42" s="24"/>
    </row>
    <row r="43" spans="1:8" ht="19.5" customHeight="1">
      <c r="A43" s="33" t="s">
        <v>53</v>
      </c>
      <c r="B43" s="14">
        <f>B38-B39</f>
        <v>5178473.430000001</v>
      </c>
      <c r="C43" s="14">
        <f>C38-C39-C41</f>
        <v>-4162076.299999999</v>
      </c>
      <c r="D43" s="14">
        <f>D38-D39-D41</f>
        <v>-5153079.91</v>
      </c>
      <c r="E43" s="49"/>
      <c r="F43" s="49"/>
      <c r="G43" s="49"/>
      <c r="H43" s="52"/>
    </row>
    <row r="44" spans="1:8" ht="19.5" customHeight="1">
      <c r="A44" s="33" t="s">
        <v>45</v>
      </c>
      <c r="B44" s="25"/>
      <c r="C44" s="25"/>
      <c r="D44" s="25"/>
      <c r="E44" s="49"/>
      <c r="F44" s="49"/>
      <c r="G44" s="49"/>
      <c r="H44" s="52"/>
    </row>
    <row r="45" spans="1:8" ht="19.5" customHeight="1">
      <c r="A45" s="33" t="s">
        <v>46</v>
      </c>
      <c r="B45" s="17"/>
      <c r="C45" s="17"/>
      <c r="D45" s="17"/>
      <c r="E45" s="49"/>
      <c r="F45" s="49"/>
      <c r="G45" s="49"/>
      <c r="H45" s="52"/>
    </row>
    <row r="46" spans="1:8" ht="19.5" customHeight="1" thickBot="1">
      <c r="A46" s="28" t="s">
        <v>47</v>
      </c>
      <c r="B46" s="26">
        <f>B43+B44-B45</f>
        <v>5178473.430000001</v>
      </c>
      <c r="C46" s="34">
        <f>C43+C44-C45</f>
        <v>-4162076.299999999</v>
      </c>
      <c r="D46" s="34">
        <f>D43+D44-D45</f>
        <v>-5153079.91</v>
      </c>
      <c r="E46" s="53">
        <v>-991003.61</v>
      </c>
      <c r="F46" s="53"/>
      <c r="G46" s="53">
        <v>-10331553.34</v>
      </c>
      <c r="H46" s="54"/>
    </row>
    <row r="47" spans="1:8" ht="16.5" thickTop="1">
      <c r="A47" s="3"/>
      <c r="B47" s="7"/>
      <c r="C47" s="7"/>
      <c r="D47" s="7"/>
      <c r="E47" s="7"/>
      <c r="F47" s="7"/>
      <c r="G47" s="7"/>
      <c r="H47" s="7"/>
    </row>
    <row r="48" spans="1:8" ht="12.75">
      <c r="A48" s="42" t="s">
        <v>54</v>
      </c>
      <c r="B48" s="64" t="s">
        <v>61</v>
      </c>
      <c r="C48" s="64"/>
      <c r="D48" s="64"/>
      <c r="E48" s="64"/>
      <c r="F48" s="64" t="s">
        <v>51</v>
      </c>
      <c r="G48" s="64"/>
      <c r="H48" s="64"/>
    </row>
    <row r="49" spans="1:8" ht="12.75">
      <c r="A49" s="42" t="s">
        <v>7</v>
      </c>
      <c r="B49" s="64" t="s">
        <v>0</v>
      </c>
      <c r="C49" s="64"/>
      <c r="D49" s="64"/>
      <c r="E49" s="64"/>
      <c r="F49" s="64" t="s">
        <v>55</v>
      </c>
      <c r="G49" s="64"/>
      <c r="H49" s="64"/>
    </row>
    <row r="50" spans="6:8" ht="12.75">
      <c r="F50" s="64" t="s">
        <v>1</v>
      </c>
      <c r="G50" s="64"/>
      <c r="H50" s="64"/>
    </row>
  </sheetData>
  <sheetProtection/>
  <mergeCells count="51">
    <mergeCell ref="A36:A37"/>
    <mergeCell ref="A19:B19"/>
    <mergeCell ref="A24:B24"/>
    <mergeCell ref="A25:B25"/>
    <mergeCell ref="A26:B26"/>
    <mergeCell ref="A29:B29"/>
    <mergeCell ref="A34:B34"/>
    <mergeCell ref="B36:D36"/>
    <mergeCell ref="H21:H22"/>
    <mergeCell ref="C21:E21"/>
    <mergeCell ref="G37:H37"/>
    <mergeCell ref="E37:F37"/>
    <mergeCell ref="E45:F45"/>
    <mergeCell ref="E46:F46"/>
    <mergeCell ref="G43:H43"/>
    <mergeCell ref="F50:H50"/>
    <mergeCell ref="F48:H48"/>
    <mergeCell ref="F49:H49"/>
    <mergeCell ref="B49:E49"/>
    <mergeCell ref="E36:H36"/>
    <mergeCell ref="B48:E48"/>
    <mergeCell ref="E44:F44"/>
    <mergeCell ref="A27:B27"/>
    <mergeCell ref="A28:B28"/>
    <mergeCell ref="A16:B16"/>
    <mergeCell ref="A17:B17"/>
    <mergeCell ref="A15:B15"/>
    <mergeCell ref="F21:G21"/>
    <mergeCell ref="A23:B23"/>
    <mergeCell ref="A18:B18"/>
    <mergeCell ref="A32:B32"/>
    <mergeCell ref="G44:H44"/>
    <mergeCell ref="G45:H45"/>
    <mergeCell ref="G46:H46"/>
    <mergeCell ref="A1:H1"/>
    <mergeCell ref="A2:H2"/>
    <mergeCell ref="A3:H3"/>
    <mergeCell ref="C8:E8"/>
    <mergeCell ref="F8:G8"/>
    <mergeCell ref="A8:B9"/>
    <mergeCell ref="H8:H9"/>
    <mergeCell ref="A10:B10"/>
    <mergeCell ref="A30:B30"/>
    <mergeCell ref="A31:B31"/>
    <mergeCell ref="A33:B33"/>
    <mergeCell ref="E43:F43"/>
    <mergeCell ref="A12:B12"/>
    <mergeCell ref="A13:B13"/>
    <mergeCell ref="A11:B11"/>
    <mergeCell ref="A14:B14"/>
    <mergeCell ref="A21:B2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2013-12-03T12:45:01Z</dcterms:modified>
  <cp:category/>
  <cp:version/>
  <cp:contentType/>
  <cp:contentStatus/>
</cp:coreProperties>
</file>