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1" sheetId="1" r:id="rId1"/>
  </sheets>
  <definedNames>
    <definedName name="_xlnm.Print_Area" localSheetId="0">'4º Bim. 2001'!$A$1:$H$56</definedName>
  </definedNames>
  <calcPr fullCalcOnLoad="1"/>
</workbook>
</file>

<file path=xl/sharedStrings.xml><?xml version="1.0" encoding="utf-8"?>
<sst xmlns="http://schemas.openxmlformats.org/spreadsheetml/2006/main" count="78" uniqueCount="71">
  <si>
    <t>Secret.Planej. e Finanças</t>
  </si>
  <si>
    <t xml:space="preserve">      IPTU</t>
  </si>
  <si>
    <t xml:space="preserve">      ISSQN</t>
  </si>
  <si>
    <t xml:space="preserve">      ITBI  </t>
  </si>
  <si>
    <t xml:space="preserve">      IRRF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</si>
  <si>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</si>
  <si>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</si>
  <si>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</si>
  <si>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</si>
  <si>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</si>
  <si>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</si>
  <si>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</si>
  <si>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</si>
  <si>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</si>
  <si>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</si>
  <si>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</si>
  <si>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</si>
  <si>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</si>
  <si>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</si>
  <si>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</si>
  <si>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</si>
  <si>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</si>
  <si>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</si>
  <si>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</si>
  <si>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</si>
  <si>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</si>
  <si>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</si>
  <si>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</si>
  <si>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</si>
  <si>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</si>
  <si>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</si>
  <si>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</si>
  <si>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</si>
  <si>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</si>
  <si>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</si>
  <si>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</si>
  <si>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</si>
  <si>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</si>
  <si>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</si>
  <si>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</si>
  <si>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</si>
  <si>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</si>
  <si>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</si>
  <si>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</si>
  <si>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</si>
  <si>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</si>
  <si>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</si>
  <si>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</si>
  <si>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</si>
  <si>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</si>
  <si>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</si>
  <si>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</si>
  <si>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</si>
  <si>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</si>
  <si>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</si>
  <si>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</si>
  <si>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</si>
  <si>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</si>
  <si>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</si>
  <si>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</si>
  <si>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</si>
  <si>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</si>
  <si>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Rita de Cássia G. e Martins</t>
  </si>
  <si>
    <t>MUNICÍPIO DE ATIBAIA</t>
  </si>
  <si>
    <t>CRC SP 173.493</t>
  </si>
  <si>
    <t>(-) Contas Redutoras (ICMS,FPM,IPI Exp)</t>
  </si>
  <si>
    <t>4º BIMESTRE DE 2001</t>
  </si>
  <si>
    <t>Diretora de Finanças</t>
  </si>
  <si>
    <t>José Roberto Trícoli</t>
  </si>
  <si>
    <t>4º BIMESTRE</t>
  </si>
  <si>
    <t>Wilson Roberto V. Antunes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</si>
</sst>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4">
      <selection activeCell="C54" sqref="C54:E54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30" t="s">
        <v>5</v>
      </c>
      <c r="B1" s="30"/>
      <c r="C1" s="30"/>
      <c r="D1" s="30"/>
      <c r="E1" s="30"/>
      <c r="F1" s="30"/>
      <c r="G1" s="30"/>
      <c r="H1" s="30"/>
    </row>
    <row r="2" spans="1:8" ht="15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8">
      <c r="A3" s="32" t="s">
        <v>7</v>
      </c>
      <c r="B3" s="32"/>
      <c r="C3" s="32"/>
      <c r="D3" s="32"/>
      <c r="E3" s="32"/>
      <c r="F3" s="32"/>
      <c r="G3" s="32"/>
      <c r="H3" s="32"/>
    </row>
    <row r="4" spans="1:8" ht="15.75">
      <c r="A4" s="16" t="s">
        <v>63</v>
      </c>
      <c r="B4" s="17"/>
      <c r="C4" s="18"/>
      <c r="D4" s="18"/>
      <c r="E4" s="18"/>
      <c r="F4" s="18"/>
      <c r="G4" s="18"/>
      <c r="H4" s="18"/>
    </row>
    <row r="5" spans="1:8" ht="18">
      <c r="A5" s="16" t="s">
        <v>66</v>
      </c>
      <c r="B5" s="2"/>
      <c r="C5" s="3"/>
      <c r="D5" s="3"/>
      <c r="E5" s="3"/>
      <c r="F5" s="3"/>
      <c r="G5" s="3"/>
      <c r="H5" s="3"/>
    </row>
    <row r="6" spans="1:8" ht="13.5" thickBot="1">
      <c r="A6" s="33" t="s">
        <v>8</v>
      </c>
      <c r="B6" s="33"/>
      <c r="C6" s="33"/>
      <c r="D6" s="33"/>
      <c r="E6" s="33"/>
      <c r="F6" s="33"/>
      <c r="G6" s="33"/>
      <c r="H6" s="33"/>
    </row>
    <row r="7" spans="1:8" ht="19.5" customHeight="1" thickTop="1">
      <c r="A7" s="14" t="s">
        <v>9</v>
      </c>
      <c r="B7" s="26" t="s">
        <v>10</v>
      </c>
      <c r="C7" s="26"/>
      <c r="D7" s="26" t="s">
        <v>69</v>
      </c>
      <c r="E7" s="26"/>
      <c r="F7" s="26" t="s">
        <v>11</v>
      </c>
      <c r="G7" s="26"/>
      <c r="H7" s="34"/>
    </row>
    <row r="8" spans="1:8" ht="19.5" customHeight="1">
      <c r="A8" s="13" t="s">
        <v>12</v>
      </c>
      <c r="B8" s="22" t="s">
        <v>13</v>
      </c>
      <c r="C8" s="22" t="s">
        <v>14</v>
      </c>
      <c r="D8" s="22" t="s">
        <v>15</v>
      </c>
      <c r="E8" s="22" t="s">
        <v>16</v>
      </c>
      <c r="F8" s="22" t="s">
        <v>15</v>
      </c>
      <c r="G8" s="22" t="s">
        <v>17</v>
      </c>
      <c r="H8" s="23" t="s">
        <v>18</v>
      </c>
    </row>
    <row r="9" spans="1:10" ht="19.5" customHeight="1">
      <c r="A9" s="11" t="s">
        <v>19</v>
      </c>
      <c r="B9" s="9">
        <f aca="true" t="shared" si="0" ref="B9:G9">SUM(B10+B18+B19+B20+B21+B22+B23+B24+B25)</f>
        <v>76342000</v>
      </c>
      <c r="C9" s="9">
        <f t="shared" si="0"/>
        <v>76342000</v>
      </c>
      <c r="D9" s="9">
        <f t="shared" si="0"/>
        <v>12723666.67</v>
      </c>
      <c r="E9" s="9">
        <f t="shared" si="0"/>
        <v>12028270.97</v>
      </c>
      <c r="F9" s="9">
        <f t="shared" si="0"/>
        <v>50894666.67</v>
      </c>
      <c r="G9" s="9">
        <f t="shared" si="0"/>
        <v>52096342.019999996</v>
      </c>
      <c r="H9" s="24">
        <f>C9-G9</f>
        <v>24245657.980000004</v>
      </c>
      <c r="J9" s="20"/>
    </row>
    <row r="10" spans="1:10" ht="19.5" customHeight="1">
      <c r="A10" s="15" t="s">
        <v>20</v>
      </c>
      <c r="B10" s="4">
        <f aca="true" t="shared" si="1" ref="B10:G10">SUM(B11+B16+B17)</f>
        <v>26807000</v>
      </c>
      <c r="C10" s="4">
        <f t="shared" si="1"/>
        <v>26807000</v>
      </c>
      <c r="D10" s="4">
        <f t="shared" si="1"/>
        <v>4467833.33</v>
      </c>
      <c r="E10" s="4">
        <f t="shared" si="1"/>
        <v>3626577.9899999998</v>
      </c>
      <c r="F10" s="4">
        <f t="shared" si="1"/>
        <v>17871333.33</v>
      </c>
      <c r="G10" s="4">
        <f t="shared" si="1"/>
        <v>16312392.91</v>
      </c>
      <c r="H10" s="5">
        <f>C10-G10</f>
        <v>10494607.09</v>
      </c>
      <c r="J10" s="20"/>
    </row>
    <row r="11" spans="1:10" ht="19.5" customHeight="1">
      <c r="A11" s="15" t="s">
        <v>21</v>
      </c>
      <c r="B11" s="4">
        <f aca="true" t="shared" si="2" ref="B11:G11">SUM(B12:B15)</f>
        <v>19070000</v>
      </c>
      <c r="C11" s="4">
        <f t="shared" si="2"/>
        <v>19070000</v>
      </c>
      <c r="D11" s="4">
        <f t="shared" si="2"/>
        <v>3178333.33</v>
      </c>
      <c r="E11" s="4">
        <f t="shared" si="2"/>
        <v>2865182.63</v>
      </c>
      <c r="F11" s="4">
        <f t="shared" si="2"/>
        <v>12713333.33</v>
      </c>
      <c r="G11" s="4">
        <f t="shared" si="2"/>
        <v>12845309.22</v>
      </c>
      <c r="H11" s="5">
        <f aca="true" t="shared" si="3" ref="H11:H25">C11-G11</f>
        <v>6224690.779999999</v>
      </c>
      <c r="J11" s="20"/>
    </row>
    <row r="12" spans="1:10" ht="19.5" customHeight="1">
      <c r="A12" s="15" t="s">
        <v>1</v>
      </c>
      <c r="B12" s="4">
        <v>14000000</v>
      </c>
      <c r="C12" s="4">
        <v>14000000</v>
      </c>
      <c r="D12" s="4">
        <v>2333333.33</v>
      </c>
      <c r="E12" s="4">
        <v>1965532.5</v>
      </c>
      <c r="F12" s="4">
        <v>9333333.33</v>
      </c>
      <c r="G12" s="4">
        <v>9550783.95</v>
      </c>
      <c r="H12" s="5">
        <f t="shared" si="3"/>
        <v>4449216.050000001</v>
      </c>
      <c r="J12" s="20"/>
    </row>
    <row r="13" spans="1:10" ht="19.5" customHeight="1">
      <c r="A13" s="15" t="s">
        <v>2</v>
      </c>
      <c r="B13" s="4">
        <v>3270000</v>
      </c>
      <c r="C13" s="4">
        <v>3270000</v>
      </c>
      <c r="D13" s="4">
        <v>545000</v>
      </c>
      <c r="E13" s="4">
        <v>582513.77</v>
      </c>
      <c r="F13" s="4">
        <v>2180000</v>
      </c>
      <c r="G13" s="4">
        <v>2239608.71</v>
      </c>
      <c r="H13" s="5">
        <f t="shared" si="3"/>
        <v>1030391.29</v>
      </c>
      <c r="J13" s="20"/>
    </row>
    <row r="14" spans="1:10" ht="19.5" customHeight="1">
      <c r="A14" s="15" t="s">
        <v>3</v>
      </c>
      <c r="B14" s="4">
        <v>1800000</v>
      </c>
      <c r="C14" s="4">
        <v>1800000</v>
      </c>
      <c r="D14" s="4">
        <v>300000</v>
      </c>
      <c r="E14" s="4">
        <v>317136.36</v>
      </c>
      <c r="F14" s="4">
        <v>1200000</v>
      </c>
      <c r="G14" s="4">
        <v>1054916.56</v>
      </c>
      <c r="H14" s="5">
        <f t="shared" si="3"/>
        <v>745083.44</v>
      </c>
      <c r="J14" s="20"/>
    </row>
    <row r="15" spans="1:10" ht="19.5" customHeight="1">
      <c r="A15" s="15" t="s">
        <v>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5">
        <f t="shared" si="3"/>
        <v>0</v>
      </c>
      <c r="J15" s="20"/>
    </row>
    <row r="16" spans="1:10" ht="19.5" customHeight="1">
      <c r="A16" s="15" t="s">
        <v>22</v>
      </c>
      <c r="B16" s="4">
        <v>4087000</v>
      </c>
      <c r="C16" s="4">
        <v>4087000</v>
      </c>
      <c r="D16" s="4">
        <v>681166.67</v>
      </c>
      <c r="E16" s="4">
        <v>627248.17</v>
      </c>
      <c r="F16" s="4">
        <v>2724666.67</v>
      </c>
      <c r="G16" s="4">
        <v>2663694.02</v>
      </c>
      <c r="H16" s="5">
        <f t="shared" si="3"/>
        <v>1423305.98</v>
      </c>
      <c r="J16" s="20"/>
    </row>
    <row r="17" spans="1:10" ht="19.5" customHeight="1">
      <c r="A17" s="15" t="s">
        <v>23</v>
      </c>
      <c r="B17" s="4">
        <v>3650000</v>
      </c>
      <c r="C17" s="4">
        <v>3650000</v>
      </c>
      <c r="D17" s="4">
        <v>608333.33</v>
      </c>
      <c r="E17" s="4">
        <v>134147.19</v>
      </c>
      <c r="F17" s="4">
        <v>2433333.33</v>
      </c>
      <c r="G17" s="4">
        <v>803389.67</v>
      </c>
      <c r="H17" s="5">
        <f t="shared" si="3"/>
        <v>2846610.33</v>
      </c>
      <c r="J17" s="20"/>
    </row>
    <row r="18" spans="1:10" ht="19.5" customHeight="1">
      <c r="A18" s="15" t="s">
        <v>24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5">
        <f t="shared" si="3"/>
        <v>0</v>
      </c>
      <c r="J18" s="20"/>
    </row>
    <row r="19" spans="1:10" ht="19.5" customHeight="1">
      <c r="A19" s="15" t="s">
        <v>25</v>
      </c>
      <c r="B19" s="4">
        <v>660000</v>
      </c>
      <c r="C19" s="4">
        <v>660000</v>
      </c>
      <c r="D19" s="4">
        <v>110000</v>
      </c>
      <c r="E19" s="4">
        <v>320407.26</v>
      </c>
      <c r="F19" s="4">
        <v>440000</v>
      </c>
      <c r="G19" s="4">
        <v>744822.6</v>
      </c>
      <c r="H19" s="5">
        <f t="shared" si="3"/>
        <v>-84822.59999999998</v>
      </c>
      <c r="J19" s="20"/>
    </row>
    <row r="20" spans="1:10" ht="19.5" customHeight="1">
      <c r="A20" s="15" t="s">
        <v>26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5">
        <f t="shared" si="3"/>
        <v>0</v>
      </c>
      <c r="J20" s="20"/>
    </row>
    <row r="21" spans="1:10" ht="19.5" customHeight="1">
      <c r="A21" s="15" t="s">
        <v>27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5">
        <f t="shared" si="3"/>
        <v>0</v>
      </c>
      <c r="J21" s="20"/>
    </row>
    <row r="22" spans="1:10" ht="19.5" customHeight="1">
      <c r="A22" s="15" t="s">
        <v>28</v>
      </c>
      <c r="B22" s="4">
        <v>10450000</v>
      </c>
      <c r="C22" s="4">
        <v>10450000</v>
      </c>
      <c r="D22" s="4">
        <v>1741666.67</v>
      </c>
      <c r="E22" s="4">
        <v>1485748.93</v>
      </c>
      <c r="F22" s="4">
        <v>6966666.67</v>
      </c>
      <c r="G22" s="4">
        <v>5842225.5</v>
      </c>
      <c r="H22" s="5">
        <f t="shared" si="3"/>
        <v>4607774.5</v>
      </c>
      <c r="J22" s="20"/>
    </row>
    <row r="23" spans="1:10" ht="19.5" customHeight="1">
      <c r="A23" s="15" t="s">
        <v>29</v>
      </c>
      <c r="B23" s="4">
        <v>31368000</v>
      </c>
      <c r="C23" s="4">
        <v>31368000</v>
      </c>
      <c r="D23" s="4">
        <v>5228000</v>
      </c>
      <c r="E23" s="4">
        <v>5461048.14</v>
      </c>
      <c r="F23" s="4">
        <v>20912000</v>
      </c>
      <c r="G23" s="4">
        <v>24023476.85</v>
      </c>
      <c r="H23" s="5">
        <f t="shared" si="3"/>
        <v>7344523.1499999985</v>
      </c>
      <c r="J23" s="20"/>
    </row>
    <row r="24" spans="1:10" ht="19.5" customHeight="1">
      <c r="A24" s="15" t="s">
        <v>65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5">
        <f>G24-C24</f>
        <v>0</v>
      </c>
      <c r="J24" s="20"/>
    </row>
    <row r="25" spans="1:10" ht="19.5" customHeight="1">
      <c r="A25" s="15" t="s">
        <v>30</v>
      </c>
      <c r="B25" s="4">
        <v>7057000</v>
      </c>
      <c r="C25" s="4">
        <v>7057000</v>
      </c>
      <c r="D25" s="4">
        <v>1176166.67</v>
      </c>
      <c r="E25" s="4">
        <v>1134488.65</v>
      </c>
      <c r="F25" s="4">
        <v>4704666.67</v>
      </c>
      <c r="G25" s="4">
        <v>5173424.16</v>
      </c>
      <c r="H25" s="5">
        <f t="shared" si="3"/>
        <v>1883575.8399999999</v>
      </c>
      <c r="J25" s="20"/>
    </row>
    <row r="26" spans="1:8" ht="19.5" customHeight="1">
      <c r="A26" s="11" t="s">
        <v>31</v>
      </c>
      <c r="B26" s="9">
        <f aca="true" t="shared" si="4" ref="B26:H26">SUM(B27+B30+B31+B32+B33)</f>
        <v>4658000</v>
      </c>
      <c r="C26" s="9">
        <f t="shared" si="4"/>
        <v>4658000</v>
      </c>
      <c r="D26" s="9">
        <f t="shared" si="4"/>
        <v>776333.3300000001</v>
      </c>
      <c r="E26" s="9">
        <f t="shared" si="4"/>
        <v>147725.23</v>
      </c>
      <c r="F26" s="9">
        <f t="shared" si="4"/>
        <v>3105333.33</v>
      </c>
      <c r="G26" s="9">
        <f t="shared" si="4"/>
        <v>617740.12</v>
      </c>
      <c r="H26" s="24">
        <f t="shared" si="4"/>
        <v>4040259.88</v>
      </c>
    </row>
    <row r="27" spans="1:8" ht="19.5" customHeight="1">
      <c r="A27" s="15" t="s">
        <v>32</v>
      </c>
      <c r="B27" s="19">
        <f aca="true" t="shared" si="5" ref="B27:H27">SUM(B28:B29)</f>
        <v>2440000</v>
      </c>
      <c r="C27" s="19">
        <f t="shared" si="5"/>
        <v>2440000</v>
      </c>
      <c r="D27" s="19">
        <f t="shared" si="5"/>
        <v>406666.67</v>
      </c>
      <c r="E27" s="19">
        <f t="shared" si="5"/>
        <v>147725.23</v>
      </c>
      <c r="F27" s="19">
        <f t="shared" si="5"/>
        <v>1626666.67</v>
      </c>
      <c r="G27" s="19">
        <f t="shared" si="5"/>
        <v>367655.59</v>
      </c>
      <c r="H27" s="25">
        <f t="shared" si="5"/>
        <v>2072344.41</v>
      </c>
    </row>
    <row r="28" spans="1:8" ht="19.5" customHeight="1">
      <c r="A28" s="15" t="s">
        <v>33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5">
        <f aca="true" t="shared" si="6" ref="H28:H33">C28-G28</f>
        <v>0</v>
      </c>
    </row>
    <row r="29" spans="1:8" ht="19.5" customHeight="1">
      <c r="A29" s="15" t="s">
        <v>34</v>
      </c>
      <c r="B29" s="4">
        <v>2440000</v>
      </c>
      <c r="C29" s="4">
        <v>2440000</v>
      </c>
      <c r="D29" s="4">
        <v>406666.67</v>
      </c>
      <c r="E29" s="4">
        <v>147725.23</v>
      </c>
      <c r="F29" s="4">
        <v>1626666.67</v>
      </c>
      <c r="G29" s="4">
        <v>367655.59</v>
      </c>
      <c r="H29" s="5">
        <f t="shared" si="6"/>
        <v>2072344.41</v>
      </c>
    </row>
    <row r="30" spans="1:8" ht="19.5" customHeight="1">
      <c r="A30" s="15" t="s">
        <v>35</v>
      </c>
      <c r="B30" s="4">
        <v>200000</v>
      </c>
      <c r="C30" s="4">
        <v>200000</v>
      </c>
      <c r="D30" s="4">
        <v>33333.33</v>
      </c>
      <c r="E30" s="4">
        <v>0</v>
      </c>
      <c r="F30" s="4">
        <v>133333.33</v>
      </c>
      <c r="G30" s="4">
        <v>0</v>
      </c>
      <c r="H30" s="5">
        <f t="shared" si="6"/>
        <v>200000</v>
      </c>
    </row>
    <row r="31" spans="1:8" ht="19.5" customHeight="1">
      <c r="A31" s="15" t="s">
        <v>36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 t="shared" si="6"/>
        <v>0</v>
      </c>
    </row>
    <row r="32" spans="1:8" ht="19.5" customHeight="1">
      <c r="A32" s="15" t="s">
        <v>37</v>
      </c>
      <c r="B32" s="4">
        <v>2018000</v>
      </c>
      <c r="C32" s="4">
        <v>2018000</v>
      </c>
      <c r="D32" s="4">
        <v>336333.33</v>
      </c>
      <c r="E32" s="4">
        <v>0</v>
      </c>
      <c r="F32" s="4">
        <v>1345333.33</v>
      </c>
      <c r="G32" s="4">
        <v>250084.53</v>
      </c>
      <c r="H32" s="5">
        <f t="shared" si="6"/>
        <v>1767915.47</v>
      </c>
    </row>
    <row r="33" spans="1:8" ht="19.5" customHeight="1">
      <c r="A33" s="15" t="s">
        <v>38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5">
        <f t="shared" si="6"/>
        <v>0</v>
      </c>
    </row>
    <row r="34" spans="1:8" ht="19.5" customHeight="1">
      <c r="A34" s="11" t="s">
        <v>39</v>
      </c>
      <c r="B34" s="9">
        <f aca="true" t="shared" si="7" ref="B34:H34">SUM(B9+B26)</f>
        <v>81000000</v>
      </c>
      <c r="C34" s="9">
        <f t="shared" si="7"/>
        <v>81000000</v>
      </c>
      <c r="D34" s="9">
        <f t="shared" si="7"/>
        <v>13500000</v>
      </c>
      <c r="E34" s="9">
        <f t="shared" si="7"/>
        <v>12175996.200000001</v>
      </c>
      <c r="F34" s="9">
        <f t="shared" si="7"/>
        <v>54000000</v>
      </c>
      <c r="G34" s="9">
        <f t="shared" si="7"/>
        <v>52714082.13999999</v>
      </c>
      <c r="H34" s="24">
        <f t="shared" si="7"/>
        <v>28285917.860000003</v>
      </c>
    </row>
    <row r="35" spans="1:8" ht="19.5" customHeight="1">
      <c r="A35" s="13" t="s">
        <v>40</v>
      </c>
      <c r="B35" s="28" t="s">
        <v>41</v>
      </c>
      <c r="C35" s="28"/>
      <c r="D35" s="28" t="s">
        <v>69</v>
      </c>
      <c r="E35" s="28"/>
      <c r="F35" s="28" t="s">
        <v>11</v>
      </c>
      <c r="G35" s="28"/>
      <c r="H35" s="29"/>
    </row>
    <row r="36" spans="1:8" ht="19.5" customHeight="1">
      <c r="A36" s="13" t="s">
        <v>42</v>
      </c>
      <c r="B36" s="22" t="s">
        <v>13</v>
      </c>
      <c r="C36" s="22" t="s">
        <v>14</v>
      </c>
      <c r="D36" s="22" t="s">
        <v>43</v>
      </c>
      <c r="E36" s="22" t="s">
        <v>44</v>
      </c>
      <c r="F36" s="22" t="s">
        <v>43</v>
      </c>
      <c r="G36" s="22" t="s">
        <v>44</v>
      </c>
      <c r="H36" s="23" t="s">
        <v>45</v>
      </c>
    </row>
    <row r="37" spans="1:8" ht="19.5" customHeight="1">
      <c r="A37" s="11" t="s">
        <v>46</v>
      </c>
      <c r="B37" s="9">
        <f aca="true" t="shared" si="8" ref="B37:H37">SUM(B38:B41)</f>
        <v>63920000</v>
      </c>
      <c r="C37" s="9">
        <f t="shared" si="8"/>
        <v>65618700</v>
      </c>
      <c r="D37" s="9">
        <f t="shared" si="8"/>
        <v>9755226.45</v>
      </c>
      <c r="E37" s="9">
        <f t="shared" si="8"/>
        <v>10448498.790000001</v>
      </c>
      <c r="F37" s="9">
        <f t="shared" si="8"/>
        <v>40877354.62</v>
      </c>
      <c r="G37" s="9">
        <f t="shared" si="8"/>
        <v>36094412.69</v>
      </c>
      <c r="H37" s="24">
        <f t="shared" si="8"/>
        <v>24841795.380000003</v>
      </c>
    </row>
    <row r="38" spans="1:8" ht="19.5" customHeight="1">
      <c r="A38" s="15" t="s">
        <v>47</v>
      </c>
      <c r="B38" s="4">
        <v>51396000</v>
      </c>
      <c r="C38" s="4">
        <v>52379820</v>
      </c>
      <c r="D38" s="4">
        <v>7523029.58</v>
      </c>
      <c r="E38" s="4">
        <v>8287974.73</v>
      </c>
      <c r="F38" s="4">
        <v>31909943.9</v>
      </c>
      <c r="G38" s="4">
        <v>29006473.11</v>
      </c>
      <c r="H38" s="5">
        <v>20470326.1</v>
      </c>
    </row>
    <row r="39" spans="1:8" ht="19.5" customHeight="1">
      <c r="A39" s="15" t="s">
        <v>48</v>
      </c>
      <c r="B39" s="4">
        <v>470000</v>
      </c>
      <c r="C39" s="4">
        <v>470000</v>
      </c>
      <c r="D39" s="4">
        <v>95248.57</v>
      </c>
      <c r="E39" s="4">
        <v>61066.36</v>
      </c>
      <c r="F39" s="4">
        <v>345019.99</v>
      </c>
      <c r="G39" s="4">
        <v>193300.14</v>
      </c>
      <c r="H39" s="5">
        <v>224980.01</v>
      </c>
    </row>
    <row r="40" spans="1:8" ht="19.5" customHeight="1">
      <c r="A40" s="15" t="s">
        <v>49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5">
        <v>0</v>
      </c>
    </row>
    <row r="41" spans="1:8" ht="19.5" customHeight="1">
      <c r="A41" s="15" t="s">
        <v>50</v>
      </c>
      <c r="B41" s="4">
        <v>12054000</v>
      </c>
      <c r="C41" s="4">
        <v>12768880</v>
      </c>
      <c r="D41" s="4">
        <v>2136948.3</v>
      </c>
      <c r="E41" s="4">
        <v>2099457.7</v>
      </c>
      <c r="F41" s="4">
        <v>8622390.73</v>
      </c>
      <c r="G41" s="4">
        <v>6894639.44</v>
      </c>
      <c r="H41" s="5">
        <v>4146489.27</v>
      </c>
    </row>
    <row r="42" spans="1:8" ht="19.5" customHeight="1">
      <c r="A42" s="11" t="s">
        <v>51</v>
      </c>
      <c r="B42" s="9">
        <f aca="true" t="shared" si="9" ref="B42:H42">SUM(B43:B45)+B48</f>
        <v>17050000</v>
      </c>
      <c r="C42" s="9">
        <f t="shared" si="9"/>
        <v>17558257</v>
      </c>
      <c r="D42" s="9">
        <f t="shared" si="9"/>
        <v>303994.56</v>
      </c>
      <c r="E42" s="9">
        <f t="shared" si="9"/>
        <v>625217.59</v>
      </c>
      <c r="F42" s="9">
        <f t="shared" si="9"/>
        <v>5229452.42</v>
      </c>
      <c r="G42" s="9">
        <f t="shared" si="9"/>
        <v>2159419.2299999995</v>
      </c>
      <c r="H42" s="24">
        <f t="shared" si="9"/>
        <v>12328804.58</v>
      </c>
    </row>
    <row r="43" spans="1:8" ht="19.5" customHeight="1">
      <c r="A43" s="15" t="s">
        <v>52</v>
      </c>
      <c r="B43" s="4">
        <v>15810000</v>
      </c>
      <c r="C43" s="4">
        <v>16201957</v>
      </c>
      <c r="D43" s="4">
        <v>-37538.55</v>
      </c>
      <c r="E43" s="4">
        <v>548862.31</v>
      </c>
      <c r="F43" s="4">
        <v>4321625.28</v>
      </c>
      <c r="G43" s="4">
        <v>1745109.38</v>
      </c>
      <c r="H43" s="5">
        <v>11880331.72</v>
      </c>
    </row>
    <row r="44" spans="1:8" ht="19.5" customHeight="1">
      <c r="A44" s="15" t="s">
        <v>53</v>
      </c>
      <c r="B44" s="4">
        <v>150000</v>
      </c>
      <c r="C44" s="4">
        <v>107800</v>
      </c>
      <c r="D44" s="4">
        <v>-10016.98</v>
      </c>
      <c r="E44" s="4">
        <v>7131.83</v>
      </c>
      <c r="F44" s="4">
        <v>59983.02</v>
      </c>
      <c r="G44" s="4">
        <v>50183.82</v>
      </c>
      <c r="H44" s="5">
        <v>47816.98</v>
      </c>
    </row>
    <row r="45" spans="1:8" ht="19.5" customHeight="1">
      <c r="A45" s="15" t="s">
        <v>59</v>
      </c>
      <c r="B45" s="4">
        <f aca="true" t="shared" si="10" ref="B45:H45">SUM(B46:B47)</f>
        <v>650000</v>
      </c>
      <c r="C45" s="4">
        <f t="shared" si="10"/>
        <v>650000</v>
      </c>
      <c r="D45" s="4">
        <f t="shared" si="10"/>
        <v>70867.02</v>
      </c>
      <c r="E45" s="4">
        <f t="shared" si="10"/>
        <v>69223.45</v>
      </c>
      <c r="F45" s="4">
        <f t="shared" si="10"/>
        <v>327161.05</v>
      </c>
      <c r="G45" s="4">
        <f t="shared" si="10"/>
        <v>325517.48</v>
      </c>
      <c r="H45" s="5">
        <f t="shared" si="10"/>
        <v>322838.95</v>
      </c>
    </row>
    <row r="46" spans="1:8" ht="19.5" customHeight="1">
      <c r="A46" s="15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5">
        <v>0</v>
      </c>
    </row>
    <row r="47" spans="1:8" ht="19.5" customHeight="1">
      <c r="A47" s="15" t="s">
        <v>61</v>
      </c>
      <c r="B47" s="4">
        <v>650000</v>
      </c>
      <c r="C47" s="4">
        <v>650000</v>
      </c>
      <c r="D47" s="4">
        <v>70867.02</v>
      </c>
      <c r="E47" s="4">
        <v>69223.45</v>
      </c>
      <c r="F47" s="4">
        <v>327161.05</v>
      </c>
      <c r="G47" s="4">
        <v>325517.48</v>
      </c>
      <c r="H47" s="5">
        <v>322838.95</v>
      </c>
    </row>
    <row r="48" spans="1:8" ht="19.5" customHeight="1">
      <c r="A48" s="15" t="s">
        <v>54</v>
      </c>
      <c r="B48" s="4">
        <v>440000</v>
      </c>
      <c r="C48" s="4">
        <v>598500</v>
      </c>
      <c r="D48" s="4">
        <v>280683.07</v>
      </c>
      <c r="E48" s="4">
        <v>0</v>
      </c>
      <c r="F48" s="4">
        <v>520683.07</v>
      </c>
      <c r="G48" s="4">
        <v>38608.55</v>
      </c>
      <c r="H48" s="5">
        <v>77816.93</v>
      </c>
    </row>
    <row r="49" spans="1:8" ht="19.5" customHeight="1">
      <c r="A49" s="15" t="s">
        <v>55</v>
      </c>
      <c r="B49" s="4">
        <v>30000</v>
      </c>
      <c r="C49" s="4">
        <v>0</v>
      </c>
      <c r="D49" s="6"/>
      <c r="E49" s="6"/>
      <c r="F49" s="6"/>
      <c r="G49" s="6"/>
      <c r="H49" s="7"/>
    </row>
    <row r="50" spans="1:8" ht="19.5" customHeight="1">
      <c r="A50" s="11" t="s">
        <v>56</v>
      </c>
      <c r="B50" s="9">
        <f aca="true" t="shared" si="11" ref="B50:H50">SUM(B37+B42)</f>
        <v>80970000</v>
      </c>
      <c r="C50" s="9">
        <f t="shared" si="11"/>
        <v>83176957</v>
      </c>
      <c r="D50" s="9">
        <f t="shared" si="11"/>
        <v>10059221.01</v>
      </c>
      <c r="E50" s="9">
        <f t="shared" si="11"/>
        <v>11073716.38</v>
      </c>
      <c r="F50" s="9">
        <f t="shared" si="11"/>
        <v>46106807.04</v>
      </c>
      <c r="G50" s="9">
        <f t="shared" si="11"/>
        <v>38253831.919999994</v>
      </c>
      <c r="H50" s="24">
        <f t="shared" si="11"/>
        <v>37170599.96</v>
      </c>
    </row>
    <row r="51" spans="1:8" ht="19.5" customHeight="1" thickBot="1">
      <c r="A51" s="12" t="s">
        <v>57</v>
      </c>
      <c r="B51" s="10">
        <f aca="true" t="shared" si="12" ref="B51:G51">SUM(B9+B26-B37-B42)</f>
        <v>30000</v>
      </c>
      <c r="C51" s="10">
        <f t="shared" si="12"/>
        <v>-2176957</v>
      </c>
      <c r="D51" s="10">
        <f>E34-D50</f>
        <v>2116775.1900000013</v>
      </c>
      <c r="E51" s="10">
        <f t="shared" si="12"/>
        <v>1102279.8200000003</v>
      </c>
      <c r="F51" s="10">
        <f>G34-F50</f>
        <v>6607275.099999994</v>
      </c>
      <c r="G51" s="10">
        <f t="shared" si="12"/>
        <v>14460250.219999995</v>
      </c>
      <c r="H51" s="8"/>
    </row>
    <row r="52" ht="13.5" thickTop="1"/>
    <row r="53" spans="1:8" ht="12.75">
      <c r="A53" s="27" t="s">
        <v>68</v>
      </c>
      <c r="B53" s="27"/>
      <c r="C53" s="27" t="s">
        <v>70</v>
      </c>
      <c r="D53" s="27"/>
      <c r="E53" s="27"/>
      <c r="F53" s="27" t="s">
        <v>62</v>
      </c>
      <c r="G53" s="27"/>
      <c r="H53" s="27"/>
    </row>
    <row r="54" spans="1:8" ht="12.75">
      <c r="A54" s="27" t="s">
        <v>58</v>
      </c>
      <c r="B54" s="27"/>
      <c r="C54" s="27" t="s">
        <v>0</v>
      </c>
      <c r="D54" s="27"/>
      <c r="E54" s="27"/>
      <c r="F54" s="27" t="s">
        <v>67</v>
      </c>
      <c r="G54" s="27"/>
      <c r="H54" s="27"/>
    </row>
    <row r="55" spans="6:8" ht="12.75">
      <c r="F55" s="27" t="s">
        <v>64</v>
      </c>
      <c r="G55" s="27"/>
      <c r="H55" s="27"/>
    </row>
    <row r="57" ht="12.75">
      <c r="D57" s="21"/>
    </row>
    <row r="58" ht="12.75">
      <c r="D58" s="20"/>
    </row>
  </sheetData>
  <sheetProtection/>
  <mergeCells count="17">
    <mergeCell ref="B35:C35"/>
    <mergeCell ref="D35:E35"/>
    <mergeCell ref="A1:H1"/>
    <mergeCell ref="A2:H2"/>
    <mergeCell ref="A3:H3"/>
    <mergeCell ref="A6:H6"/>
    <mergeCell ref="F7:H7"/>
    <mergeCell ref="B7:C7"/>
    <mergeCell ref="D7:E7"/>
    <mergeCell ref="F55:H55"/>
    <mergeCell ref="F53:H53"/>
    <mergeCell ref="F54:H54"/>
    <mergeCell ref="C53:E53"/>
    <mergeCell ref="C54:E54"/>
    <mergeCell ref="A53:B53"/>
    <mergeCell ref="A54:B54"/>
    <mergeCell ref="F35:H3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2013-12-03T12:44:21Z</dcterms:modified>
  <cp:category/>
  <cp:version/>
  <cp:contentType/>
  <cp:contentStatus/>
</cp:coreProperties>
</file>