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1" sheetId="1" r:id="rId1"/>
  </sheets>
  <definedNames>
    <definedName name="_xlnm.Print_Area" localSheetId="0">'3º Bim. 2001'!$A$1:$H$52</definedName>
  </definedNames>
  <calcPr fullCalcOnLoad="1"/>
</workbook>
</file>

<file path=xl/sharedStrings.xml><?xml version="1.0" encoding="utf-8"?>
<sst xmlns="http://schemas.openxmlformats.org/spreadsheetml/2006/main" count="71" uniqueCount="62">
  <si>
    <t>Secret.Planej. e Finanças</t>
  </si>
  <si>
    <t>CRC SP 173.493</t>
  </si>
  <si>
    <t xml:space="preserve">    Amortização de Empréstimos</t>
  </si>
  <si>
    <t>I - RECEITAS FISCAIS LÍQUIDAS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</si>
  <si>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</si>
  <si>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</si>
  <si>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</si>
  <si>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</si>
  <si>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</si>
  <si>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</si>
  <si>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</si>
  <si>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</si>
  <si>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</si>
  <si>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</si>
  <si>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</si>
  <si>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</si>
  <si>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</si>
  <si>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</si>
  <si>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</si>
  <si>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</si>
  <si>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</si>
  <si>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</si>
  <si>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</si>
  <si>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</si>
  <si>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</si>
  <si>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</si>
  <si>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</si>
  <si>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</si>
  <si>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</si>
  <si>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</si>
  <si>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</si>
  <si>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</si>
  <si>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</si>
  <si>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</si>
  <si>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</si>
  <si>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</si>
  <si>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</si>
  <si>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</si>
  <si>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</si>
  <si>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</si>
  <si>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</si>
  <si>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</si>
  <si>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</si>
  <si>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</si>
  <si>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</si>
  <si>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</si>
  <si>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</si>
  <si>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</si>
  <si>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</si>
  <si>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</si>
  <si>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</si>
  <si>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 xml:space="preserve">    Receitas de alienações de ativos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</si>
  <si>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</si>
  <si>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</si>
  <si>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</si>
  <si>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</si>
  <si>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</si>
  <si>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II - DESPESAS FISCAIS LÍQUIDAS</t>
  </si>
  <si>
    <t>3º BIMESTRE DE 2001</t>
  </si>
  <si>
    <t xml:space="preserve">    Despesa Transferência Intragovernamental</t>
  </si>
  <si>
    <t>III -  RESULTADO PRIMÁRIO (I+II)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</si>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</sst>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0" fontId="35" fillId="25" borderId="16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26" fillId="0" borderId="17" xfId="49" applyFont="1" applyBorder="1" applyAlignment="1" applyProtection="1">
      <alignment horizontal="left" vertical="center" indent="1"/>
      <protection hidden="1"/>
    </xf>
    <xf numFmtId="0" fontId="26" fillId="0" borderId="18" xfId="49" applyFont="1" applyBorder="1" applyAlignment="1" applyProtection="1">
      <alignment horizontal="left" vertical="center" indent="1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0" fontId="25" fillId="26" borderId="19" xfId="49" applyFont="1" applyFill="1" applyBorder="1" applyAlignment="1" applyProtection="1">
      <alignment horizontal="center" vertical="center"/>
      <protection hidden="1"/>
    </xf>
    <xf numFmtId="0" fontId="25" fillId="26" borderId="20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 wrapText="1"/>
      <protection hidden="1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25" fillId="0" borderId="17" xfId="49" applyFont="1" applyBorder="1" applyAlignment="1" applyProtection="1">
      <alignment horizontal="left" vertical="center" indent="1"/>
      <protection hidden="1"/>
    </xf>
    <xf numFmtId="0" fontId="25" fillId="0" borderId="18" xfId="49" applyFont="1" applyBorder="1" applyAlignment="1" applyProtection="1">
      <alignment horizontal="left" vertical="center" indent="1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24">
      <selection activeCell="B49" sqref="B49:D49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64" t="s">
        <v>11</v>
      </c>
      <c r="B1" s="64"/>
      <c r="C1" s="64"/>
      <c r="D1" s="64"/>
      <c r="E1" s="64"/>
      <c r="F1" s="64"/>
      <c r="G1" s="64"/>
      <c r="H1" s="64"/>
    </row>
    <row r="2" spans="1:8" ht="15.7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15.75">
      <c r="A3" s="65" t="s">
        <v>8</v>
      </c>
      <c r="B3" s="65"/>
      <c r="C3" s="65"/>
      <c r="D3" s="65"/>
      <c r="E3" s="65"/>
      <c r="F3" s="65"/>
      <c r="G3" s="65"/>
      <c r="H3" s="65"/>
    </row>
    <row r="4" spans="1:8" ht="18">
      <c r="A4" s="30" t="s">
        <v>53</v>
      </c>
      <c r="B4" s="10"/>
      <c r="C4" s="9"/>
      <c r="D4" s="9"/>
      <c r="E4" s="9"/>
      <c r="F4" s="9"/>
      <c r="G4" s="9"/>
      <c r="H4" s="9"/>
    </row>
    <row r="5" spans="1:8" ht="18">
      <c r="A5" s="30" t="s">
        <v>58</v>
      </c>
      <c r="B5" s="10"/>
      <c r="C5" s="9"/>
      <c r="D5" s="9"/>
      <c r="E5" s="9"/>
      <c r="F5" s="9"/>
      <c r="G5" s="9"/>
      <c r="H5" s="9"/>
    </row>
    <row r="6" spans="1:8" ht="15.75">
      <c r="A6" s="31"/>
      <c r="B6" s="4"/>
      <c r="C6" s="4"/>
      <c r="D6" s="4"/>
      <c r="E6" s="4"/>
      <c r="F6" s="4"/>
      <c r="G6" s="5"/>
      <c r="H6" s="2"/>
    </row>
    <row r="7" spans="1:8" ht="16.5" thickBot="1">
      <c r="A7" s="32" t="s">
        <v>37</v>
      </c>
      <c r="B7" s="4"/>
      <c r="C7" s="4"/>
      <c r="D7" s="4"/>
      <c r="E7" s="4"/>
      <c r="F7" s="4"/>
      <c r="G7" s="5"/>
      <c r="H7" s="6" t="s">
        <v>6</v>
      </c>
    </row>
    <row r="8" spans="1:8" ht="19.5" customHeight="1" thickTop="1">
      <c r="A8" s="57" t="s">
        <v>13</v>
      </c>
      <c r="B8" s="58"/>
      <c r="C8" s="43" t="s">
        <v>39</v>
      </c>
      <c r="D8" s="43"/>
      <c r="E8" s="43"/>
      <c r="F8" s="43" t="s">
        <v>14</v>
      </c>
      <c r="G8" s="43"/>
      <c r="H8" s="53" t="s">
        <v>5</v>
      </c>
    </row>
    <row r="9" spans="1:8" ht="24.75" customHeight="1">
      <c r="A9" s="59"/>
      <c r="B9" s="60"/>
      <c r="C9" s="37" t="s">
        <v>15</v>
      </c>
      <c r="D9" s="37" t="s">
        <v>16</v>
      </c>
      <c r="E9" s="37" t="s">
        <v>10</v>
      </c>
      <c r="F9" s="37" t="s">
        <v>9</v>
      </c>
      <c r="G9" s="37" t="s">
        <v>10</v>
      </c>
      <c r="H9" s="66"/>
    </row>
    <row r="10" spans="1:8" ht="19.5" customHeight="1">
      <c r="A10" s="45" t="s">
        <v>17</v>
      </c>
      <c r="B10" s="46"/>
      <c r="C10" s="13">
        <v>76342000</v>
      </c>
      <c r="D10" s="13">
        <v>12723666.67</v>
      </c>
      <c r="E10" s="13">
        <v>38171000</v>
      </c>
      <c r="F10" s="13">
        <v>12632271.15</v>
      </c>
      <c r="G10" s="13">
        <v>40068071.05</v>
      </c>
      <c r="H10" s="14">
        <v>35053741.44</v>
      </c>
    </row>
    <row r="11" spans="1:8" ht="19.5" customHeight="1">
      <c r="A11" s="45" t="s">
        <v>18</v>
      </c>
      <c r="B11" s="46"/>
      <c r="C11" s="13">
        <v>4658000</v>
      </c>
      <c r="D11" s="13">
        <v>776333.33</v>
      </c>
      <c r="E11" s="13">
        <v>2329000</v>
      </c>
      <c r="F11" s="13">
        <v>223118.01</v>
      </c>
      <c r="G11" s="13">
        <v>470014.89</v>
      </c>
      <c r="H11" s="14">
        <v>1228611.67</v>
      </c>
    </row>
    <row r="12" spans="1:8" ht="19.5" customHeight="1">
      <c r="A12" s="47" t="s">
        <v>19</v>
      </c>
      <c r="B12" s="48"/>
      <c r="C12" s="28">
        <f aca="true" t="shared" si="0" ref="C12:H12">SUM(C10:C11)</f>
        <v>81000000</v>
      </c>
      <c r="D12" s="28">
        <f t="shared" si="0"/>
        <v>13500000</v>
      </c>
      <c r="E12" s="28">
        <f t="shared" si="0"/>
        <v>40500000</v>
      </c>
      <c r="F12" s="28">
        <f t="shared" si="0"/>
        <v>12855389.16</v>
      </c>
      <c r="G12" s="28">
        <f t="shared" si="0"/>
        <v>40538085.94</v>
      </c>
      <c r="H12" s="40">
        <f t="shared" si="0"/>
        <v>36282353.11</v>
      </c>
    </row>
    <row r="13" spans="1:8" ht="19.5" customHeight="1">
      <c r="A13" s="55" t="s">
        <v>20</v>
      </c>
      <c r="B13" s="56"/>
      <c r="C13" s="17"/>
      <c r="D13" s="13"/>
      <c r="E13" s="13"/>
      <c r="F13" s="13"/>
      <c r="G13" s="13"/>
      <c r="H13" s="16"/>
    </row>
    <row r="14" spans="1:8" ht="19.5" customHeight="1">
      <c r="A14" s="45" t="s">
        <v>21</v>
      </c>
      <c r="B14" s="46"/>
      <c r="C14" s="13">
        <v>2440000</v>
      </c>
      <c r="D14" s="13">
        <v>406667</v>
      </c>
      <c r="E14" s="13">
        <v>1220000</v>
      </c>
      <c r="F14" s="13">
        <v>39753.99</v>
      </c>
      <c r="G14" s="13">
        <v>219930.36</v>
      </c>
      <c r="H14" s="14">
        <v>662254.22</v>
      </c>
    </row>
    <row r="15" spans="1:8" ht="19.5" customHeight="1">
      <c r="A15" s="45" t="s">
        <v>4</v>
      </c>
      <c r="B15" s="46"/>
      <c r="C15" s="18">
        <v>400000</v>
      </c>
      <c r="D15" s="18">
        <v>66666.73</v>
      </c>
      <c r="E15" s="18">
        <v>200000</v>
      </c>
      <c r="F15" s="18">
        <v>220872.87</v>
      </c>
      <c r="G15" s="18">
        <v>321656.43</v>
      </c>
      <c r="H15" s="14">
        <v>199770.04</v>
      </c>
    </row>
    <row r="16" spans="1:8" ht="19.5" customHeight="1">
      <c r="A16" s="45" t="s">
        <v>2</v>
      </c>
      <c r="B16" s="46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</row>
    <row r="17" spans="1:8" ht="19.5" customHeight="1">
      <c r="A17" s="45" t="s">
        <v>51</v>
      </c>
      <c r="B17" s="46"/>
      <c r="C17" s="13"/>
      <c r="D17" s="13"/>
      <c r="E17" s="13"/>
      <c r="F17" s="13"/>
      <c r="G17" s="13"/>
      <c r="H17" s="14"/>
    </row>
    <row r="18" spans="1:8" ht="19.5" customHeight="1">
      <c r="A18" s="47" t="s">
        <v>22</v>
      </c>
      <c r="B18" s="48"/>
      <c r="C18" s="28">
        <f aca="true" t="shared" si="1" ref="C18:H18">SUM(C14:C17)</f>
        <v>2840000</v>
      </c>
      <c r="D18" s="28">
        <f t="shared" si="1"/>
        <v>473333.73</v>
      </c>
      <c r="E18" s="28">
        <f t="shared" si="1"/>
        <v>1420000</v>
      </c>
      <c r="F18" s="28">
        <f t="shared" si="1"/>
        <v>260626.86</v>
      </c>
      <c r="G18" s="28">
        <f t="shared" si="1"/>
        <v>541586.79</v>
      </c>
      <c r="H18" s="40">
        <f t="shared" si="1"/>
        <v>862024.26</v>
      </c>
    </row>
    <row r="19" spans="1:8" ht="19.5" customHeight="1" thickBot="1">
      <c r="A19" s="51" t="s">
        <v>3</v>
      </c>
      <c r="B19" s="52"/>
      <c r="C19" s="38">
        <f aca="true" t="shared" si="2" ref="C19:H19">SUM(C12-C18)</f>
        <v>78160000</v>
      </c>
      <c r="D19" s="38">
        <f t="shared" si="2"/>
        <v>13026666.27</v>
      </c>
      <c r="E19" s="38">
        <f t="shared" si="2"/>
        <v>39080000</v>
      </c>
      <c r="F19" s="38">
        <f t="shared" si="2"/>
        <v>12594762.3</v>
      </c>
      <c r="G19" s="38">
        <f t="shared" si="2"/>
        <v>39996499.15</v>
      </c>
      <c r="H19" s="39">
        <f t="shared" si="2"/>
        <v>35420328.85</v>
      </c>
    </row>
    <row r="20" spans="1:8" ht="19.5" customHeight="1" thickBot="1" thickTop="1">
      <c r="A20" s="11"/>
      <c r="B20" s="11"/>
      <c r="C20" s="12"/>
      <c r="D20" s="12"/>
      <c r="E20" s="12"/>
      <c r="F20" s="12"/>
      <c r="G20" s="12"/>
      <c r="H20" s="12"/>
    </row>
    <row r="21" spans="1:8" ht="19.5" customHeight="1" thickTop="1">
      <c r="A21" s="57" t="s">
        <v>23</v>
      </c>
      <c r="B21" s="58"/>
      <c r="C21" s="43" t="s">
        <v>40</v>
      </c>
      <c r="D21" s="43"/>
      <c r="E21" s="43"/>
      <c r="F21" s="43" t="s">
        <v>24</v>
      </c>
      <c r="G21" s="43"/>
      <c r="H21" s="53" t="s">
        <v>35</v>
      </c>
    </row>
    <row r="22" spans="1:8" ht="24.75" customHeight="1">
      <c r="A22" s="59"/>
      <c r="B22" s="60"/>
      <c r="C22" s="37" t="s">
        <v>15</v>
      </c>
      <c r="D22" s="37" t="s">
        <v>16</v>
      </c>
      <c r="E22" s="37" t="s">
        <v>10</v>
      </c>
      <c r="F22" s="37" t="s">
        <v>9</v>
      </c>
      <c r="G22" s="37" t="s">
        <v>10</v>
      </c>
      <c r="H22" s="54"/>
    </row>
    <row r="23" spans="1:8" ht="19.5" customHeight="1">
      <c r="A23" s="45" t="s">
        <v>25</v>
      </c>
      <c r="B23" s="46"/>
      <c r="C23" s="13">
        <v>63950000</v>
      </c>
      <c r="D23" s="18">
        <v>10658333.66</v>
      </c>
      <c r="E23" s="18">
        <v>31975000</v>
      </c>
      <c r="F23" s="13">
        <v>2523993.16</v>
      </c>
      <c r="G23" s="13">
        <v>25645913.9</v>
      </c>
      <c r="H23" s="14">
        <v>35154110.2</v>
      </c>
    </row>
    <row r="24" spans="1:8" ht="19.5" customHeight="1">
      <c r="A24" s="45" t="s">
        <v>26</v>
      </c>
      <c r="B24" s="46"/>
      <c r="C24" s="13">
        <v>470000</v>
      </c>
      <c r="D24" s="18">
        <v>78333.33</v>
      </c>
      <c r="E24" s="18">
        <v>235000</v>
      </c>
      <c r="F24" s="13">
        <v>44066.53</v>
      </c>
      <c r="G24" s="13">
        <v>132233.78</v>
      </c>
      <c r="H24" s="14">
        <v>70421.79</v>
      </c>
    </row>
    <row r="25" spans="1:8" ht="19.5" customHeight="1">
      <c r="A25" s="47" t="s">
        <v>27</v>
      </c>
      <c r="B25" s="48"/>
      <c r="C25" s="28">
        <f aca="true" t="shared" si="3" ref="C25:H25">SUM(C23-C24)</f>
        <v>63480000</v>
      </c>
      <c r="D25" s="28">
        <f t="shared" si="3"/>
        <v>10580000.33</v>
      </c>
      <c r="E25" s="28">
        <f t="shared" si="3"/>
        <v>31740000</v>
      </c>
      <c r="F25" s="28">
        <f t="shared" si="3"/>
        <v>2479926.6300000004</v>
      </c>
      <c r="G25" s="28">
        <f t="shared" si="3"/>
        <v>25513680.119999997</v>
      </c>
      <c r="H25" s="40">
        <f t="shared" si="3"/>
        <v>35083688.410000004</v>
      </c>
    </row>
    <row r="26" spans="1:8" ht="19.5" customHeight="1">
      <c r="A26" s="45" t="s">
        <v>28</v>
      </c>
      <c r="B26" s="46"/>
      <c r="C26" s="13">
        <v>17050000</v>
      </c>
      <c r="D26" s="18">
        <v>2841667</v>
      </c>
      <c r="E26" s="18">
        <v>8525000</v>
      </c>
      <c r="F26" s="13">
        <v>366185.21</v>
      </c>
      <c r="G26" s="13">
        <v>1534201.64</v>
      </c>
      <c r="H26" s="14">
        <v>8766524.13</v>
      </c>
    </row>
    <row r="27" spans="1:8" ht="19.5" customHeight="1">
      <c r="A27" s="45" t="s">
        <v>20</v>
      </c>
      <c r="B27" s="46"/>
      <c r="C27" s="13">
        <f aca="true" t="shared" si="4" ref="C27:H27">SUM(C28:C30)</f>
        <v>4089000</v>
      </c>
      <c r="D27" s="13">
        <f t="shared" si="4"/>
        <v>681500</v>
      </c>
      <c r="E27" s="13">
        <f t="shared" si="4"/>
        <v>2044500</v>
      </c>
      <c r="F27" s="13">
        <f t="shared" si="4"/>
        <v>467557.25</v>
      </c>
      <c r="G27" s="13">
        <f t="shared" si="4"/>
        <v>1603072.04</v>
      </c>
      <c r="H27" s="41">
        <f t="shared" si="4"/>
        <v>1421373.58</v>
      </c>
    </row>
    <row r="28" spans="1:8" ht="19.5" customHeight="1">
      <c r="A28" s="45" t="s">
        <v>29</v>
      </c>
      <c r="B28" s="46"/>
      <c r="C28" s="13">
        <v>650000</v>
      </c>
      <c r="D28" s="18">
        <v>108333</v>
      </c>
      <c r="E28" s="18">
        <v>325000</v>
      </c>
      <c r="F28" s="13">
        <v>80568.39</v>
      </c>
      <c r="G28" s="13">
        <v>256294.03</v>
      </c>
      <c r="H28" s="14">
        <v>114498.47</v>
      </c>
    </row>
    <row r="29" spans="1:8" ht="19.5" customHeight="1">
      <c r="A29" s="45" t="s">
        <v>30</v>
      </c>
      <c r="B29" s="46"/>
      <c r="C29" s="18"/>
      <c r="D29" s="18"/>
      <c r="E29" s="18"/>
      <c r="F29" s="18"/>
      <c r="G29" s="18"/>
      <c r="H29" s="14"/>
    </row>
    <row r="30" spans="1:8" ht="19.5" customHeight="1">
      <c r="A30" s="45" t="s">
        <v>59</v>
      </c>
      <c r="B30" s="46"/>
      <c r="C30" s="18">
        <v>3439000</v>
      </c>
      <c r="D30" s="18">
        <v>573167</v>
      </c>
      <c r="E30" s="18">
        <v>1719500</v>
      </c>
      <c r="F30" s="18">
        <v>386988.86</v>
      </c>
      <c r="G30" s="18">
        <v>1346778.01</v>
      </c>
      <c r="H30" s="14">
        <v>1306875.11</v>
      </c>
    </row>
    <row r="31" spans="1:8" ht="19.5" customHeight="1">
      <c r="A31" s="47" t="s">
        <v>27</v>
      </c>
      <c r="B31" s="48"/>
      <c r="C31" s="28">
        <f aca="true" t="shared" si="5" ref="C31:H31">SUM(C26-C27)</f>
        <v>12961000</v>
      </c>
      <c r="D31" s="28">
        <f t="shared" si="5"/>
        <v>2160167</v>
      </c>
      <c r="E31" s="28">
        <f t="shared" si="5"/>
        <v>6480500</v>
      </c>
      <c r="F31" s="28">
        <f t="shared" si="5"/>
        <v>-101372.03999999998</v>
      </c>
      <c r="G31" s="28">
        <f t="shared" si="5"/>
        <v>-68870.40000000014</v>
      </c>
      <c r="H31" s="40">
        <f t="shared" si="5"/>
        <v>7345150.550000001</v>
      </c>
    </row>
    <row r="32" spans="1:8" ht="19.5" customHeight="1">
      <c r="A32" s="47" t="s">
        <v>57</v>
      </c>
      <c r="B32" s="48"/>
      <c r="C32" s="28">
        <f aca="true" t="shared" si="6" ref="C32:H32">C25+C31</f>
        <v>76441000</v>
      </c>
      <c r="D32" s="28">
        <f t="shared" si="6"/>
        <v>12740167.33</v>
      </c>
      <c r="E32" s="28">
        <f t="shared" si="6"/>
        <v>38220500</v>
      </c>
      <c r="F32" s="28">
        <f t="shared" si="6"/>
        <v>2378554.5900000003</v>
      </c>
      <c r="G32" s="28">
        <f t="shared" si="6"/>
        <v>25444809.72</v>
      </c>
      <c r="H32" s="40">
        <f t="shared" si="6"/>
        <v>42428838.96000001</v>
      </c>
    </row>
    <row r="33" spans="1:8" ht="19.5" customHeight="1" thickBot="1">
      <c r="A33" s="51" t="s">
        <v>60</v>
      </c>
      <c r="B33" s="52"/>
      <c r="C33" s="38">
        <f aca="true" t="shared" si="7" ref="C33:H33">C19-C32</f>
        <v>1719000</v>
      </c>
      <c r="D33" s="42">
        <f t="shared" si="7"/>
        <v>286498.9399999995</v>
      </c>
      <c r="E33" s="42">
        <f t="shared" si="7"/>
        <v>859500</v>
      </c>
      <c r="F33" s="42">
        <f t="shared" si="7"/>
        <v>10216207.71</v>
      </c>
      <c r="G33" s="42">
        <f t="shared" si="7"/>
        <v>14551689.43</v>
      </c>
      <c r="H33" s="39">
        <f t="shared" si="7"/>
        <v>-7008510.110000007</v>
      </c>
    </row>
    <row r="34" spans="1:8" ht="19.5" customHeight="1" thickTop="1">
      <c r="A34" s="68"/>
      <c r="B34" s="69"/>
      <c r="C34" s="4"/>
      <c r="D34" s="4"/>
      <c r="E34" s="4"/>
      <c r="F34" s="4"/>
      <c r="G34" s="4"/>
      <c r="H34" s="4"/>
    </row>
    <row r="35" spans="1:8" ht="19.5" customHeight="1" thickBot="1">
      <c r="A35" s="32" t="s">
        <v>31</v>
      </c>
      <c r="B35" s="32"/>
      <c r="C35" s="36"/>
      <c r="D35" s="2"/>
      <c r="E35" s="2"/>
      <c r="F35" s="2"/>
      <c r="G35" s="2"/>
      <c r="H35" s="2"/>
    </row>
    <row r="36" spans="1:8" ht="19.5" customHeight="1" thickTop="1">
      <c r="A36" s="62" t="s">
        <v>32</v>
      </c>
      <c r="B36" s="43" t="s">
        <v>33</v>
      </c>
      <c r="C36" s="43"/>
      <c r="D36" s="43"/>
      <c r="E36" s="43" t="s">
        <v>31</v>
      </c>
      <c r="F36" s="43"/>
      <c r="G36" s="43"/>
      <c r="H36" s="67"/>
    </row>
    <row r="37" spans="1:8" ht="24.75" customHeight="1">
      <c r="A37" s="63"/>
      <c r="B37" s="21" t="s">
        <v>41</v>
      </c>
      <c r="C37" s="21" t="s">
        <v>34</v>
      </c>
      <c r="D37" s="21" t="s">
        <v>36</v>
      </c>
      <c r="E37" s="49" t="s">
        <v>38</v>
      </c>
      <c r="F37" s="49"/>
      <c r="G37" s="49" t="s">
        <v>50</v>
      </c>
      <c r="H37" s="50"/>
    </row>
    <row r="38" spans="1:8" ht="19.5" customHeight="1">
      <c r="A38" s="34" t="s">
        <v>42</v>
      </c>
      <c r="B38" s="19">
        <v>8412881.64</v>
      </c>
      <c r="C38" s="19">
        <v>8237156</v>
      </c>
      <c r="D38" s="19">
        <v>8156587.61</v>
      </c>
      <c r="E38" s="20"/>
      <c r="F38" s="20"/>
      <c r="G38" s="20"/>
      <c r="H38" s="22"/>
    </row>
    <row r="39" spans="1:8" ht="19.5" customHeight="1">
      <c r="A39" s="34" t="s">
        <v>49</v>
      </c>
      <c r="B39" s="23">
        <f>SUM(B40-B42)</f>
        <v>3234408.21</v>
      </c>
      <c r="C39" s="23">
        <f>SUM(C40-C42)</f>
        <v>3464323.22</v>
      </c>
      <c r="D39" s="23">
        <f>SUM(D40-D42)</f>
        <v>3010636.44</v>
      </c>
      <c r="E39" s="20"/>
      <c r="F39" s="20"/>
      <c r="G39" s="20"/>
      <c r="H39" s="22"/>
    </row>
    <row r="40" spans="1:8" ht="19.5" customHeight="1">
      <c r="A40" s="33" t="s">
        <v>43</v>
      </c>
      <c r="B40" s="18">
        <v>3234408.21</v>
      </c>
      <c r="C40" s="18">
        <v>3464323.22</v>
      </c>
      <c r="D40" s="18">
        <v>3010636.44</v>
      </c>
      <c r="E40" s="20"/>
      <c r="F40" s="20"/>
      <c r="G40" s="20"/>
      <c r="H40" s="22"/>
    </row>
    <row r="41" spans="1:8" ht="19.5" customHeight="1">
      <c r="A41" s="33" t="s">
        <v>44</v>
      </c>
      <c r="B41" s="18">
        <v>0</v>
      </c>
      <c r="C41" s="18">
        <v>6611123.57</v>
      </c>
      <c r="D41" s="18">
        <v>9308027.27</v>
      </c>
      <c r="E41" s="20"/>
      <c r="F41" s="20"/>
      <c r="G41" s="20"/>
      <c r="H41" s="22"/>
    </row>
    <row r="42" spans="1:8" ht="19.5" customHeight="1">
      <c r="A42" s="33" t="s">
        <v>45</v>
      </c>
      <c r="B42" s="18">
        <v>0</v>
      </c>
      <c r="C42" s="18">
        <v>0</v>
      </c>
      <c r="D42" s="18">
        <v>0</v>
      </c>
      <c r="E42" s="24"/>
      <c r="F42" s="24"/>
      <c r="G42" s="24"/>
      <c r="H42" s="25"/>
    </row>
    <row r="43" spans="1:8" ht="19.5" customHeight="1">
      <c r="A43" s="34" t="s">
        <v>54</v>
      </c>
      <c r="B43" s="15">
        <f>B38-B39</f>
        <v>5178473.430000001</v>
      </c>
      <c r="C43" s="15">
        <f>C38-C39-C41</f>
        <v>-1838290.790000001</v>
      </c>
      <c r="D43" s="15">
        <f>D38-D39-D41</f>
        <v>-4162076.0999999996</v>
      </c>
      <c r="E43" s="61"/>
      <c r="F43" s="61"/>
      <c r="G43" s="61"/>
      <c r="H43" s="71"/>
    </row>
    <row r="44" spans="1:8" ht="19.5" customHeight="1">
      <c r="A44" s="34" t="s">
        <v>46</v>
      </c>
      <c r="B44" s="26"/>
      <c r="C44" s="26"/>
      <c r="D44" s="26"/>
      <c r="E44" s="61"/>
      <c r="F44" s="61"/>
      <c r="G44" s="61"/>
      <c r="H44" s="71"/>
    </row>
    <row r="45" spans="1:8" ht="19.5" customHeight="1">
      <c r="A45" s="34" t="s">
        <v>47</v>
      </c>
      <c r="B45" s="18"/>
      <c r="C45" s="18"/>
      <c r="D45" s="18"/>
      <c r="E45" s="61"/>
      <c r="F45" s="61"/>
      <c r="G45" s="61"/>
      <c r="H45" s="71"/>
    </row>
    <row r="46" spans="1:8" ht="19.5" customHeight="1" thickBot="1">
      <c r="A46" s="29" t="s">
        <v>48</v>
      </c>
      <c r="B46" s="27">
        <f>B43+B44-B45</f>
        <v>5178473.430000001</v>
      </c>
      <c r="C46" s="35">
        <f>C43+C44-C45</f>
        <v>-1838290.790000001</v>
      </c>
      <c r="D46" s="35">
        <f>D43+D44-D45</f>
        <v>-4162076.0999999996</v>
      </c>
      <c r="E46" s="70">
        <v>-2323785.31</v>
      </c>
      <c r="F46" s="70"/>
      <c r="G46" s="70">
        <v>-9340549.53</v>
      </c>
      <c r="H46" s="72"/>
    </row>
    <row r="47" spans="1:8" ht="16.5" thickTop="1">
      <c r="A47" s="3"/>
      <c r="B47" s="7"/>
      <c r="C47" s="7"/>
      <c r="D47" s="7"/>
      <c r="E47" s="7"/>
      <c r="F47" s="7"/>
      <c r="G47" s="7"/>
      <c r="H47" s="7"/>
    </row>
    <row r="48" spans="1:8" ht="12.75">
      <c r="A48" s="8" t="s">
        <v>55</v>
      </c>
      <c r="B48" s="44" t="s">
        <v>61</v>
      </c>
      <c r="C48" s="44"/>
      <c r="D48" s="44"/>
      <c r="E48" s="44" t="s">
        <v>52</v>
      </c>
      <c r="F48" s="44"/>
      <c r="G48" s="44"/>
      <c r="H48" s="44"/>
    </row>
    <row r="49" spans="1:8" ht="12.75">
      <c r="A49" s="8" t="s">
        <v>7</v>
      </c>
      <c r="B49" s="44" t="s">
        <v>0</v>
      </c>
      <c r="C49" s="44"/>
      <c r="D49" s="44"/>
      <c r="E49" s="44" t="s">
        <v>56</v>
      </c>
      <c r="F49" s="44"/>
      <c r="G49" s="44"/>
      <c r="H49" s="44"/>
    </row>
    <row r="50" spans="5:8" ht="12.75">
      <c r="E50" s="44" t="s">
        <v>1</v>
      </c>
      <c r="F50" s="44"/>
      <c r="G50" s="44"/>
      <c r="H50" s="44"/>
    </row>
  </sheetData>
  <sheetProtection/>
  <mergeCells count="51">
    <mergeCell ref="E45:F45"/>
    <mergeCell ref="E46:F46"/>
    <mergeCell ref="G43:H43"/>
    <mergeCell ref="G44:H44"/>
    <mergeCell ref="G45:H45"/>
    <mergeCell ref="G46:H46"/>
    <mergeCell ref="A10:B10"/>
    <mergeCell ref="A30:B30"/>
    <mergeCell ref="A31:B31"/>
    <mergeCell ref="A33:B33"/>
    <mergeCell ref="E43:F43"/>
    <mergeCell ref="E36:H36"/>
    <mergeCell ref="B36:D36"/>
    <mergeCell ref="A29:B29"/>
    <mergeCell ref="A34:B34"/>
    <mergeCell ref="A11:B11"/>
    <mergeCell ref="A1:H1"/>
    <mergeCell ref="A2:H2"/>
    <mergeCell ref="A3:H3"/>
    <mergeCell ref="C8:E8"/>
    <mergeCell ref="F8:G8"/>
    <mergeCell ref="A8:B9"/>
    <mergeCell ref="H8:H9"/>
    <mergeCell ref="H21:H22"/>
    <mergeCell ref="A12:B12"/>
    <mergeCell ref="A13:B13"/>
    <mergeCell ref="A14:B14"/>
    <mergeCell ref="A21:B22"/>
    <mergeCell ref="E44:F44"/>
    <mergeCell ref="A27:B27"/>
    <mergeCell ref="A28:B28"/>
    <mergeCell ref="A16:B16"/>
    <mergeCell ref="A17:B17"/>
    <mergeCell ref="E37:F37"/>
    <mergeCell ref="A15:B15"/>
    <mergeCell ref="F21:G21"/>
    <mergeCell ref="A23:B23"/>
    <mergeCell ref="A18:B18"/>
    <mergeCell ref="A32:B32"/>
    <mergeCell ref="A19:B19"/>
    <mergeCell ref="A36:A37"/>
    <mergeCell ref="C21:E21"/>
    <mergeCell ref="B48:D48"/>
    <mergeCell ref="B49:D49"/>
    <mergeCell ref="E48:H48"/>
    <mergeCell ref="E49:H49"/>
    <mergeCell ref="E50:H50"/>
    <mergeCell ref="A24:B24"/>
    <mergeCell ref="A25:B25"/>
    <mergeCell ref="A26:B26"/>
    <mergeCell ref="G37:H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2013-12-03T12:42:45Z</dcterms:modified>
  <cp:category/>
  <cp:version/>
  <cp:contentType/>
  <cp:contentStatus/>
</cp:coreProperties>
</file>