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gosto 2023" sheetId="1" r:id="rId1"/>
  </sheets>
  <definedNames>
    <definedName name="_xlnm.Print_Area" localSheetId="0">'Agosto 2023'!$A$1:$I$23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'Agosto 2023'!$1:$4</definedName>
  </definedNames>
  <calcPr fullCalcOnLoad="1"/>
</workbook>
</file>

<file path=xl/sharedStrings.xml><?xml version="1.0" encoding="utf-8"?>
<sst xmlns="http://schemas.openxmlformats.org/spreadsheetml/2006/main" count="55" uniqueCount="45">
  <si>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</si>
  <si>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</si>
  <si>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</si>
  <si>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</si>
  <si>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</si>
  <si>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</si>
  <si>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</si>
  <si>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</si>
  <si>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</si>
  <si>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</si>
  <si>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</si>
  <si>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</si>
  <si>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</si>
  <si>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</si>
  <si>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Associação Espírita Beneficente e Educacional Casa do Caminho -  CNPJ/MF n.º 86.790.268/0001-90</t>
  </si>
  <si>
    <t>Estrada dos Perines, 230, Boa Vista - Atibaia/SP</t>
  </si>
  <si>
    <t>operacionalização de gestão e execução das atividades e serviços de saúde na UPA – Unidade de Pronto Atendimento Porte II 24h Jardim Cerejeiras no âmbito do Sistema Único de Saúde (SUS)</t>
  </si>
  <si>
    <t>Operacionalização de gestão e execução das atividades e serviços de saúde no Hospital e Maternidade São José, sob intervenção municipal conforme Lei Municipal 457/2005 no ambito do Sistema Único de Saúde (SUS)</t>
  </si>
  <si>
    <t>018/2022 -SAUDE 
Memo 1doc 22.386/2022</t>
  </si>
  <si>
    <t>Associação Terapêutica de   Auditiva e Linguagem - ATEAL - CNPJ/MF  n.º 51.910.842/0001-11</t>
  </si>
  <si>
    <t>Avenida Antonio Frederico Ozanan, nº6561, Vila Rafael de Oliveira, Jundiaí</t>
  </si>
  <si>
    <t>avaliação audiológica dos pacientes encaminhamentos e previamente triados pelo Município a fim de determinar a acuidade auditiva, o grau e o tipo de perda auditiva; Selecionar e indicar 200 aparelhos auditivos de acordo com o tipo e grau de perda auditiva detectada na avaliação audiológica; Adaptar os aparelhos auditivos conforme a indicação realizada em no mínimo 100 pacientes em fila de espera no Município</t>
  </si>
  <si>
    <t>a Execução de cirurgias eletivas (Colecistectomia e 
Vasectomia) conforme Deliberação CIB nº 48 de 13 de maio de 2022, Resoluções SS 52 de 
25 de maio de 2022 e SS nº 147 de 25 de outubro de 2022, a ser indicada pela necessidade 
da Secretaria Municipal de Saúde, através da do Departamento de Regulação</t>
  </si>
  <si>
    <t>VALORES REPASSADOS DURANTE O EXERCÍCIO DE 2023</t>
  </si>
  <si>
    <t>Execução de atividades concernentes à Atendimentos Hospitalares, segundo os princípios e diretrizes do Sistema Único de Saúde – SUS. A entidade hospitalar oferecerá os seus recursos humanos e técnicos aos usuários do Sistema Único de Saúde – SUS, segundo o grau de complexidade de sua assistência e sua capacidade operacional</t>
  </si>
  <si>
    <t>039/2022- SAUDE -
Processo: 60.905/2022</t>
  </si>
  <si>
    <t>executar o Projeto “Residência Terapêutica”, visando a moradia de pessoas egressas de internação hospitalar por longo período em instituições psiquiátricas, de forma complementar ao Sistema Único de Saúde do município de Atibaia e região</t>
  </si>
  <si>
    <t>1º TA 033/2022 - SAUDE - 
Processo: 
58.539/2022</t>
  </si>
  <si>
    <t xml:space="preserve">034/2022  SAUDE - 
Memo1Doc: 59.349/2022
</t>
  </si>
  <si>
    <t>estabelecer, em regime de cooperação mútua entre os partícipes, um PROGRAMA DE PARCERIA NA ASSISTÊNCIA À SAÚDE, no âmbito do Sistema Único de Saúde – SUS do Município de Atibaia</t>
  </si>
  <si>
    <t>1º TA 032/2022 - SAUDE - Memorando 1doc 54.950/2022</t>
  </si>
  <si>
    <t xml:space="preserve">023/2023 - SAUDE
MEMORANDO 1DOC Nº 28.033/2023 </t>
  </si>
  <si>
    <t>oferta de serviços ambulatoriais e eletivos como 
complemento do SUS, através de convênio para apoio na redução de demandas reprimidas e 
retaguarda técnica aos serviços da Secretaria Municipal de Saúde</t>
  </si>
  <si>
    <t xml:space="preserve">025/2023 - SAUDE
MEMORANDO 1DOC Nº 16.607/2023 
</t>
  </si>
  <si>
    <t xml:space="preserve"> Irmandade Civil 
Pró-Vila de São Vicente de Paulo
CNPJ/MF sob n.º 44.515.963/0001-01</t>
  </si>
  <si>
    <t>ofertar serviço sócio sanitário integrado de forma híbrida com 
gestão entre a Secretária Municipal de Assistência e Desenvolvimento Social e Secretaria Municipal 
de Saúde, com execução e integração na – ILPI - Irmandade Civil Pró vila de São Vicente de Paulo. A 
rede de assistência da Secretaria Municipal de Saúde, com atividades de promoção, prevenção e 
redução de agravos na saúde da pessoa idosa</t>
  </si>
  <si>
    <t>Rua São Vicente de Paulo, nº 30 Bairro Centro, Atibaia/SP</t>
  </si>
  <si>
    <t>02 e 92</t>
  </si>
  <si>
    <t>05 e 95</t>
  </si>
  <si>
    <t xml:space="preserve">021/2023 -SAUDE 
Memo 1doc 24.931/2023 </t>
  </si>
  <si>
    <t>realizar a avaliação audiológica dos pacientes 
encaminhamentos e previamente triados pelo Município a fim de determinar a acuidade 
auditiva, o grau e o tipo de perda auditiva; Selecionar e indicar 300 aparelhos auditivos de 
acordo com o tipo e grau de perda auditiva detectada na avaliação audiológica; adaptar os 
aparelhos auditivos conforme a indicação realizada em no mínimo 150 pacientes em fila de 
espera no Município</t>
  </si>
  <si>
    <t>Atibaia, 31 de agosto de 2023</t>
  </si>
  <si>
    <t>VALOR REPASSADO NO EXERCÍCIO ATÉ 31/08/2023</t>
  </si>
  <si>
    <t>1º TA 038/2022 - SAUDE 
Processo: 60.099/2022</t>
  </si>
  <si>
    <t xml:space="preserve">5º TA 006/2021– SAÚDE
Memo 1doc n°60.255/2022
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</si>
</sst>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vertical="center"/>
    </xf>
    <xf numFmtId="171" fontId="2" fillId="0" borderId="17" xfId="0" applyNumberFormat="1" applyFont="1" applyFill="1" applyBorder="1" applyAlignment="1">
      <alignment horizontal="center" vertical="center"/>
    </xf>
    <xf numFmtId="171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171" fontId="2" fillId="0" borderId="2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71" fontId="2" fillId="0" borderId="15" xfId="0" applyNumberFormat="1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14" fontId="3" fillId="0" borderId="3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71" fontId="2" fillId="0" borderId="20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171" fontId="2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view="pageBreakPreview" zoomScale="90" zoomScaleSheetLayoutView="90" zoomScalePageLayoutView="0" workbookViewId="0" topLeftCell="A1">
      <pane ySplit="4" topLeftCell="BM8" activePane="bottomLeft" state="frozen"/>
      <selection pane="topLeft" activeCell="A1" sqref="A1"/>
      <selection pane="bottomLeft" activeCell="E16" sqref="E16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7.57421875" style="0" customWidth="1"/>
  </cols>
  <sheetData>
    <row r="1" spans="1:9" ht="30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ht="30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</row>
    <row r="3" spans="1:9" ht="30" customHeight="1" thickBo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42</v>
      </c>
    </row>
    <row r="5" spans="1:10" s="3" customFormat="1" ht="47.25" customHeight="1" thickTop="1">
      <c r="A5" s="44" t="s">
        <v>43</v>
      </c>
      <c r="B5" s="37" t="s">
        <v>12</v>
      </c>
      <c r="C5" s="37" t="s">
        <v>13</v>
      </c>
      <c r="D5" s="41">
        <v>44927</v>
      </c>
      <c r="E5" s="41">
        <v>45291</v>
      </c>
      <c r="F5" s="24">
        <v>43667330</v>
      </c>
      <c r="G5" s="21">
        <v>1</v>
      </c>
      <c r="H5" s="35" t="s">
        <v>24</v>
      </c>
      <c r="I5" s="25">
        <v>28483070.02</v>
      </c>
      <c r="J5" s="9"/>
    </row>
    <row r="6" spans="1:10" s="3" customFormat="1" ht="61.5" customHeight="1">
      <c r="A6" s="44"/>
      <c r="B6" s="38"/>
      <c r="C6" s="38"/>
      <c r="D6" s="42"/>
      <c r="E6" s="42"/>
      <c r="F6" s="26">
        <v>5132670</v>
      </c>
      <c r="G6" s="27">
        <v>5</v>
      </c>
      <c r="H6" s="36"/>
      <c r="I6" s="29">
        <v>3421780</v>
      </c>
      <c r="J6" s="9"/>
    </row>
    <row r="7" spans="1:10" s="3" customFormat="1" ht="56.25" customHeight="1" thickBot="1">
      <c r="A7" s="30" t="s">
        <v>25</v>
      </c>
      <c r="B7" s="23" t="s">
        <v>12</v>
      </c>
      <c r="C7" s="12" t="s">
        <v>13</v>
      </c>
      <c r="D7" s="31">
        <v>44927</v>
      </c>
      <c r="E7" s="32">
        <v>45291</v>
      </c>
      <c r="F7" s="33">
        <v>1077300</v>
      </c>
      <c r="G7" s="27">
        <v>2</v>
      </c>
      <c r="H7" s="28" t="s">
        <v>17</v>
      </c>
      <c r="I7" s="29">
        <v>718200</v>
      </c>
      <c r="J7" s="9"/>
    </row>
    <row r="8" spans="1:10" s="3" customFormat="1" ht="48" customHeight="1" thickTop="1">
      <c r="A8" s="45" t="s">
        <v>27</v>
      </c>
      <c r="B8" s="51" t="s">
        <v>14</v>
      </c>
      <c r="C8" s="52" t="s">
        <v>15</v>
      </c>
      <c r="D8" s="53">
        <v>44927</v>
      </c>
      <c r="E8" s="54">
        <v>45291</v>
      </c>
      <c r="F8" s="29">
        <f>518800+231914.65</f>
        <v>750714.65</v>
      </c>
      <c r="G8" s="27">
        <v>1</v>
      </c>
      <c r="H8" s="37" t="s">
        <v>26</v>
      </c>
      <c r="I8" s="29">
        <f>43233.33+38652.44+43233.33+43233.33+19326.22+43233.33+19326.22+43233.33+19326.22+43233.33+19326.22+43233.33+19326.22+43233.33+19326.22</f>
        <v>500476.40000000014</v>
      </c>
      <c r="J8" s="9"/>
    </row>
    <row r="9" spans="1:10" s="3" customFormat="1" ht="39.75" customHeight="1" thickBot="1">
      <c r="A9" s="46"/>
      <c r="B9" s="55"/>
      <c r="C9" s="56"/>
      <c r="D9" s="56"/>
      <c r="E9" s="57"/>
      <c r="F9" s="26">
        <v>77330</v>
      </c>
      <c r="G9" s="27">
        <v>5</v>
      </c>
      <c r="H9" s="58"/>
      <c r="I9" s="29">
        <f>6444.17+6444.17+6444.17+6444.17+6444.17+6444.17+6444.17+6444.17</f>
        <v>51553.35999999999</v>
      </c>
      <c r="J9" s="9"/>
    </row>
    <row r="10" spans="1:10" s="3" customFormat="1" ht="45.75" customHeight="1" thickTop="1">
      <c r="A10" s="45" t="s">
        <v>28</v>
      </c>
      <c r="B10" s="59" t="s">
        <v>8</v>
      </c>
      <c r="C10" s="60" t="s">
        <v>10</v>
      </c>
      <c r="D10" s="61">
        <v>44927</v>
      </c>
      <c r="E10" s="61">
        <v>45291</v>
      </c>
      <c r="F10" s="26">
        <v>1553600</v>
      </c>
      <c r="G10" s="21">
        <v>1</v>
      </c>
      <c r="H10" s="62" t="s">
        <v>29</v>
      </c>
      <c r="I10" s="63">
        <f>40416.66+89050+28291.66+62335+28291.66+62335+28291.66+62335+62335+28291.66+28291.66+62335+12125+26715+28291.66+62335+12125+26715+28291.66+62335+12125+26715</f>
        <v>880373.28</v>
      </c>
      <c r="J10" s="9"/>
    </row>
    <row r="11" spans="1:10" s="3" customFormat="1" ht="63.75" customHeight="1">
      <c r="A11" s="50"/>
      <c r="B11" s="38"/>
      <c r="C11" s="64"/>
      <c r="D11" s="42"/>
      <c r="E11" s="42"/>
      <c r="F11" s="26">
        <v>674517.14</v>
      </c>
      <c r="G11" s="27">
        <v>92</v>
      </c>
      <c r="H11" s="65"/>
      <c r="I11" s="29">
        <f>61319.73+42923.81+42923.81+42923.81+42923.81+18395.92+42923.81+18395.92+42923.81+18395.92</f>
        <v>374050.35</v>
      </c>
      <c r="J11" s="9"/>
    </row>
    <row r="12" spans="1:10" s="3" customFormat="1" ht="39.75" customHeight="1" thickBot="1">
      <c r="A12" s="46"/>
      <c r="B12" s="66"/>
      <c r="C12" s="67"/>
      <c r="D12" s="68"/>
      <c r="E12" s="68"/>
      <c r="F12" s="69">
        <v>270000</v>
      </c>
      <c r="G12" s="27">
        <v>5</v>
      </c>
      <c r="H12" s="70"/>
      <c r="I12" s="29">
        <f>22500+15750+15750+15750+15750+15750+6750+15750+6750+15750+6750</f>
        <v>153000</v>
      </c>
      <c r="J12" s="9"/>
    </row>
    <row r="13" spans="1:10" s="3" customFormat="1" ht="44.25" customHeight="1" thickTop="1">
      <c r="A13" s="45" t="s">
        <v>44</v>
      </c>
      <c r="B13" s="49" t="s">
        <v>12</v>
      </c>
      <c r="C13" s="48" t="s">
        <v>13</v>
      </c>
      <c r="D13" s="47">
        <v>44927</v>
      </c>
      <c r="E13" s="47">
        <v>45199</v>
      </c>
      <c r="F13" s="13">
        <f>4800000+2400000</f>
        <v>7200000</v>
      </c>
      <c r="G13" s="21">
        <v>1</v>
      </c>
      <c r="H13" s="48" t="s">
        <v>16</v>
      </c>
      <c r="I13" s="22">
        <f>6400000</f>
        <v>6400000</v>
      </c>
      <c r="J13" s="9"/>
    </row>
    <row r="14" spans="1:10" s="3" customFormat="1" ht="43.5" customHeight="1">
      <c r="A14" s="46"/>
      <c r="B14" s="49"/>
      <c r="C14" s="48"/>
      <c r="D14" s="47"/>
      <c r="E14" s="47"/>
      <c r="F14" s="13">
        <f>1800000+900000</f>
        <v>2700000</v>
      </c>
      <c r="G14" s="14">
        <v>5</v>
      </c>
      <c r="H14" s="48"/>
      <c r="I14" s="22">
        <v>2400000</v>
      </c>
      <c r="J14" s="9"/>
    </row>
    <row r="15" spans="1:10" s="3" customFormat="1" ht="96.75" customHeight="1">
      <c r="A15" s="20" t="s">
        <v>18</v>
      </c>
      <c r="B15" s="12" t="s">
        <v>19</v>
      </c>
      <c r="C15" s="12" t="s">
        <v>20</v>
      </c>
      <c r="D15" s="11">
        <v>44743</v>
      </c>
      <c r="E15" s="11">
        <v>45107</v>
      </c>
      <c r="F15" s="13">
        <v>224000</v>
      </c>
      <c r="G15" s="14">
        <v>91</v>
      </c>
      <c r="H15" s="12" t="s">
        <v>21</v>
      </c>
      <c r="I15" s="22">
        <f>22400+22400+22400+22400+15800+15800+9900+9900</f>
        <v>141000</v>
      </c>
      <c r="J15" s="9"/>
    </row>
    <row r="16" spans="1:10" s="3" customFormat="1" ht="125.25" customHeight="1">
      <c r="A16" s="20" t="s">
        <v>39</v>
      </c>
      <c r="B16" s="12" t="s">
        <v>19</v>
      </c>
      <c r="C16" s="12" t="s">
        <v>20</v>
      </c>
      <c r="D16" s="11">
        <v>45108</v>
      </c>
      <c r="E16" s="11">
        <v>45473</v>
      </c>
      <c r="F16" s="13">
        <v>336000</v>
      </c>
      <c r="G16" s="14">
        <v>1</v>
      </c>
      <c r="H16" s="12" t="s">
        <v>40</v>
      </c>
      <c r="I16" s="22">
        <f>9900+9900</f>
        <v>19800</v>
      </c>
      <c r="J16" s="9"/>
    </row>
    <row r="17" spans="1:10" s="3" customFormat="1" ht="63.75" customHeight="1">
      <c r="A17" s="45" t="s">
        <v>30</v>
      </c>
      <c r="B17" s="49" t="s">
        <v>12</v>
      </c>
      <c r="C17" s="48" t="s">
        <v>13</v>
      </c>
      <c r="D17" s="47">
        <v>44882</v>
      </c>
      <c r="E17" s="47">
        <v>45047</v>
      </c>
      <c r="F17" s="13">
        <v>89865.96</v>
      </c>
      <c r="G17" s="14">
        <v>2</v>
      </c>
      <c r="H17" s="48" t="s">
        <v>22</v>
      </c>
      <c r="I17" s="22">
        <f>24149.04+12994.56</f>
        <v>37143.6</v>
      </c>
      <c r="J17" s="9"/>
    </row>
    <row r="18" spans="1:10" s="3" customFormat="1" ht="39.75" customHeight="1">
      <c r="A18" s="46"/>
      <c r="B18" s="49"/>
      <c r="C18" s="48"/>
      <c r="D18" s="47"/>
      <c r="E18" s="47"/>
      <c r="F18" s="13">
        <v>32901.14</v>
      </c>
      <c r="G18" s="14">
        <v>5</v>
      </c>
      <c r="H18" s="48"/>
      <c r="I18" s="22">
        <v>0</v>
      </c>
      <c r="J18" s="9"/>
    </row>
    <row r="19" spans="1:10" s="3" customFormat="1" ht="59.25" customHeight="1">
      <c r="A19" s="45" t="s">
        <v>31</v>
      </c>
      <c r="B19" s="49" t="s">
        <v>12</v>
      </c>
      <c r="C19" s="48" t="s">
        <v>13</v>
      </c>
      <c r="D19" s="47">
        <v>45097</v>
      </c>
      <c r="E19" s="47">
        <v>45463</v>
      </c>
      <c r="F19" s="13">
        <v>1424150</v>
      </c>
      <c r="G19" s="14" t="s">
        <v>37</v>
      </c>
      <c r="H19" s="48" t="s">
        <v>32</v>
      </c>
      <c r="I19" s="34">
        <f>148630+148630</f>
        <v>297260</v>
      </c>
      <c r="J19" s="9"/>
    </row>
    <row r="20" spans="1:10" s="3" customFormat="1" ht="59.25" customHeight="1">
      <c r="A20" s="50"/>
      <c r="B20" s="49"/>
      <c r="C20" s="48"/>
      <c r="D20" s="47"/>
      <c r="E20" s="47"/>
      <c r="F20" s="13">
        <v>1085775.93</v>
      </c>
      <c r="G20" s="14" t="s">
        <v>38</v>
      </c>
      <c r="H20" s="48"/>
      <c r="I20" s="34">
        <f>233681.22+195834.74</f>
        <v>429515.95999999996</v>
      </c>
      <c r="J20" s="9"/>
    </row>
    <row r="21" spans="1:10" s="3" customFormat="1" ht="126" customHeight="1">
      <c r="A21" s="71" t="s">
        <v>33</v>
      </c>
      <c r="B21" s="72" t="s">
        <v>34</v>
      </c>
      <c r="C21" s="10" t="s">
        <v>36</v>
      </c>
      <c r="D21" s="73">
        <v>45108</v>
      </c>
      <c r="E21" s="73">
        <v>45291</v>
      </c>
      <c r="F21" s="13">
        <v>60553.76</v>
      </c>
      <c r="G21" s="14">
        <v>95</v>
      </c>
      <c r="H21" s="12" t="s">
        <v>35</v>
      </c>
      <c r="I21" s="22">
        <f>10092.29+10092.29</f>
        <v>20184.58</v>
      </c>
      <c r="J21" s="9"/>
    </row>
    <row r="22" spans="1:10" s="3" customFormat="1" ht="28.5" customHeight="1">
      <c r="A22" s="20"/>
      <c r="B22" s="12"/>
      <c r="C22" s="10"/>
      <c r="D22" s="11"/>
      <c r="E22" s="13"/>
      <c r="F22" s="13"/>
      <c r="G22" s="14"/>
      <c r="H22" s="12"/>
      <c r="I22" s="15">
        <f>SUM(I5:I21)</f>
        <v>44327407.55</v>
      </c>
      <c r="J22" s="9"/>
    </row>
    <row r="23" spans="1:10" ht="36.75" customHeight="1">
      <c r="A23" s="43" t="s">
        <v>41</v>
      </c>
      <c r="B23" s="43"/>
      <c r="C23" s="43"/>
      <c r="D23" s="43"/>
      <c r="E23" s="43"/>
      <c r="F23" s="43"/>
      <c r="G23" s="43"/>
      <c r="H23" s="43"/>
      <c r="I23" s="43"/>
      <c r="J23" s="9"/>
    </row>
    <row r="24" spans="1:10" ht="36.75" customHeight="1">
      <c r="A24" s="16"/>
      <c r="B24" s="16"/>
      <c r="C24" s="16"/>
      <c r="D24" s="16"/>
      <c r="E24" s="16"/>
      <c r="F24" s="17"/>
      <c r="G24" s="18"/>
      <c r="H24" s="16"/>
      <c r="I24" s="19"/>
      <c r="J24" s="9"/>
    </row>
    <row r="25" spans="1:10" ht="36.75" customHeight="1">
      <c r="A25" s="16"/>
      <c r="B25" s="16"/>
      <c r="C25" s="16"/>
      <c r="D25" s="16"/>
      <c r="E25" s="16"/>
      <c r="F25" s="17"/>
      <c r="G25" s="18"/>
      <c r="H25" s="16"/>
      <c r="I25" s="19"/>
      <c r="J25" s="9"/>
    </row>
    <row r="26" spans="1:10" ht="36.75" customHeight="1">
      <c r="A26" s="16"/>
      <c r="B26" s="16"/>
      <c r="C26" s="16"/>
      <c r="D26" s="16"/>
      <c r="E26" s="16"/>
      <c r="F26" s="17"/>
      <c r="G26" s="18"/>
      <c r="H26" s="16"/>
      <c r="I26" s="19"/>
      <c r="J26" s="9"/>
    </row>
    <row r="27" spans="1:10" ht="36.75" customHeight="1">
      <c r="A27" s="16"/>
      <c r="B27" s="16"/>
      <c r="C27" s="16"/>
      <c r="D27" s="16"/>
      <c r="E27" s="16"/>
      <c r="F27" s="17"/>
      <c r="G27" s="18"/>
      <c r="H27" s="16"/>
      <c r="I27" s="19"/>
      <c r="J27" s="9"/>
    </row>
    <row r="28" spans="1:10" ht="36.75" customHeight="1">
      <c r="A28" s="16"/>
      <c r="B28" s="16"/>
      <c r="C28" s="16"/>
      <c r="D28" s="16"/>
      <c r="E28" s="16"/>
      <c r="F28" s="17"/>
      <c r="G28" s="18"/>
      <c r="H28" s="16"/>
      <c r="I28" s="19"/>
      <c r="J28" s="9"/>
    </row>
    <row r="29" spans="1:10" ht="36.75" customHeight="1">
      <c r="A29" s="16"/>
      <c r="B29" s="16"/>
      <c r="C29" s="16"/>
      <c r="D29" s="16"/>
      <c r="E29" s="16"/>
      <c r="F29" s="17"/>
      <c r="G29" s="18"/>
      <c r="H29" s="16"/>
      <c r="I29" s="19"/>
      <c r="J29" s="9"/>
    </row>
    <row r="30" spans="1:10" ht="36.75" customHeight="1">
      <c r="A30" s="16"/>
      <c r="B30" s="16"/>
      <c r="C30" s="16"/>
      <c r="D30" s="16"/>
      <c r="E30" s="16"/>
      <c r="F30" s="17"/>
      <c r="G30" s="18"/>
      <c r="H30" s="16"/>
      <c r="I30" s="19"/>
      <c r="J30" s="9"/>
    </row>
    <row r="31" spans="1:10" ht="36.75" customHeight="1">
      <c r="A31" s="16"/>
      <c r="B31" s="16"/>
      <c r="C31" s="16"/>
      <c r="D31" s="16"/>
      <c r="E31" s="16"/>
      <c r="F31" s="17"/>
      <c r="G31" s="18"/>
      <c r="H31" s="16"/>
      <c r="I31" s="19"/>
      <c r="J31" s="9"/>
    </row>
    <row r="32" spans="1:10" ht="36.75" customHeight="1">
      <c r="A32" s="16"/>
      <c r="B32" s="16"/>
      <c r="C32" s="16"/>
      <c r="D32" s="16"/>
      <c r="E32" s="16"/>
      <c r="F32" s="17"/>
      <c r="G32" s="18"/>
      <c r="H32" s="16"/>
      <c r="I32" s="19"/>
      <c r="J32" s="9"/>
    </row>
    <row r="33" spans="1:10" ht="36.75" customHeight="1">
      <c r="A33" s="16"/>
      <c r="B33" s="16"/>
      <c r="C33" s="16"/>
      <c r="D33" s="16"/>
      <c r="E33" s="16"/>
      <c r="F33" s="17"/>
      <c r="G33" s="18"/>
      <c r="H33" s="16"/>
      <c r="I33" s="19"/>
      <c r="J33" s="9"/>
    </row>
    <row r="34" spans="1:10" ht="36.75" customHeight="1">
      <c r="A34" s="16"/>
      <c r="B34" s="16"/>
      <c r="C34" s="16"/>
      <c r="D34" s="16"/>
      <c r="E34" s="16"/>
      <c r="F34" s="17"/>
      <c r="G34" s="18"/>
      <c r="H34" s="16"/>
      <c r="I34" s="19"/>
      <c r="J34" s="9"/>
    </row>
    <row r="35" spans="1:10" ht="36.75" customHeight="1">
      <c r="A35" s="16"/>
      <c r="B35" s="16"/>
      <c r="C35" s="16"/>
      <c r="D35" s="16"/>
      <c r="E35" s="16"/>
      <c r="F35" s="17"/>
      <c r="G35" s="18"/>
      <c r="H35" s="16"/>
      <c r="I35" s="19"/>
      <c r="J35" s="9"/>
    </row>
    <row r="36" spans="1:10" ht="36.75" customHeight="1">
      <c r="A36" s="16"/>
      <c r="B36" s="16"/>
      <c r="C36" s="16"/>
      <c r="D36" s="16"/>
      <c r="E36" s="16"/>
      <c r="F36" s="17"/>
      <c r="G36" s="18"/>
      <c r="H36" s="16"/>
      <c r="I36" s="19"/>
      <c r="J36" s="9"/>
    </row>
    <row r="37" spans="1:10" ht="36.75" customHeight="1">
      <c r="A37" s="16"/>
      <c r="B37" s="16"/>
      <c r="C37" s="16"/>
      <c r="D37" s="16"/>
      <c r="E37" s="16"/>
      <c r="F37" s="17"/>
      <c r="G37" s="18"/>
      <c r="H37" s="16"/>
      <c r="I37" s="19"/>
      <c r="J37" s="9"/>
    </row>
    <row r="38" spans="1:10" ht="36.75" customHeight="1">
      <c r="A38" s="16"/>
      <c r="B38" s="16"/>
      <c r="C38" s="16"/>
      <c r="D38" s="16"/>
      <c r="E38" s="16"/>
      <c r="F38" s="17"/>
      <c r="G38" s="18"/>
      <c r="H38" s="16"/>
      <c r="I38" s="19"/>
      <c r="J38" s="9"/>
    </row>
    <row r="39" spans="1:10" ht="36.75" customHeight="1">
      <c r="A39" s="16"/>
      <c r="B39" s="16"/>
      <c r="C39" s="16"/>
      <c r="D39" s="16"/>
      <c r="E39" s="16"/>
      <c r="F39" s="17"/>
      <c r="G39" s="18"/>
      <c r="H39" s="16"/>
      <c r="I39" s="19"/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  <row r="53" ht="36.75" customHeight="1">
      <c r="J53" s="9"/>
    </row>
    <row r="54" ht="36.75" customHeight="1">
      <c r="J54" s="9"/>
    </row>
    <row r="55" ht="36.75" customHeight="1">
      <c r="J55" s="9"/>
    </row>
    <row r="56" ht="36.75" customHeight="1">
      <c r="J56" s="9"/>
    </row>
    <row r="57" ht="36.75" customHeight="1">
      <c r="J57" s="9"/>
    </row>
    <row r="58" ht="36.75" customHeight="1">
      <c r="J58" s="9"/>
    </row>
  </sheetData>
  <sheetProtection selectLockedCells="1" selectUnlockedCells="1"/>
  <mergeCells count="40">
    <mergeCell ref="E19:E20"/>
    <mergeCell ref="H19:H20"/>
    <mergeCell ref="A19:A20"/>
    <mergeCell ref="B19:B20"/>
    <mergeCell ref="C19:C20"/>
    <mergeCell ref="D19:D20"/>
    <mergeCell ref="E17:E18"/>
    <mergeCell ref="H17:H18"/>
    <mergeCell ref="B17:B18"/>
    <mergeCell ref="C17:C18"/>
    <mergeCell ref="A17:A18"/>
    <mergeCell ref="D17:D18"/>
    <mergeCell ref="E8:E9"/>
    <mergeCell ref="H8:H9"/>
    <mergeCell ref="A8:A9"/>
    <mergeCell ref="B8:B9"/>
    <mergeCell ref="C8:C9"/>
    <mergeCell ref="D8:D9"/>
    <mergeCell ref="E13:E14"/>
    <mergeCell ref="H13:H14"/>
    <mergeCell ref="A23:I23"/>
    <mergeCell ref="A5:A6"/>
    <mergeCell ref="C5:C6"/>
    <mergeCell ref="D5:D6"/>
    <mergeCell ref="A10:A12"/>
    <mergeCell ref="B10:B12"/>
    <mergeCell ref="C10:C12"/>
    <mergeCell ref="D10:D12"/>
    <mergeCell ref="E10:E12"/>
    <mergeCell ref="H10:H12"/>
    <mergeCell ref="A1:I1"/>
    <mergeCell ref="A2:I2"/>
    <mergeCell ref="A3:I3"/>
    <mergeCell ref="E5:E6"/>
    <mergeCell ref="H5:H6"/>
    <mergeCell ref="B5:B6"/>
    <mergeCell ref="A13:A14"/>
    <mergeCell ref="B13:B14"/>
    <mergeCell ref="C13:C14"/>
    <mergeCell ref="D13:D14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2023-10-19T14:07:40Z</dcterms:modified>
  <cp:category/>
  <cp:version/>
  <cp:contentType/>
  <cp:contentStatus/>
</cp:coreProperties>
</file>