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2" activeTab="0"/>
  </bookViews>
  <sheets>
    <sheet name="Novembro 2015" sheetId="1" r:id="rId1"/>
  </sheets>
  <definedNames>
    <definedName name="_xlnm.Print_Area" localSheetId="0">'Novembro 2015'!$A$1:$I$117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'Novembro 2015'!$1:$5</definedName>
  </definedNames>
  <calcPr fullCalcOnLoad="1"/>
</workbook>
</file>

<file path=xl/sharedStrings.xml><?xml version="1.0" encoding="utf-8"?>
<sst xmlns="http://schemas.openxmlformats.org/spreadsheetml/2006/main" count="482" uniqueCount="268">
  <si>
    <t>REPASSES PÚBLICOS AO TERCEIRO SETOR</t>
  </si>
  <si>
    <t>RELAÇÃO DOS AJUSTES COM ENTIDADES NÃO-GOVERNAMENTAIS, SEM FINS LUCRATIVOS, DE VALOR INFERIOR AO LIMITE DE REMESSA AO TCESP</t>
  </si>
  <si>
    <t>VALORES REPASSADOS DURANTE O EXERCÍCIO DE 2015</t>
  </si>
  <si>
    <t>ÓRGÃO CONCESSOR:  PREFEITURA DA ESTÂNCIA DE ATIBAIA</t>
  </si>
  <si>
    <t>CONVÊNIO
N° (*)</t>
  </si>
  <si>
    <t>ENTIDADE BENEFICIÁRIA/CNPJ</t>
  </si>
  <si>
    <t>ENDEREÇO ENTIDADE</t>
  </si>
  <si>
    <t>DATA</t>
  </si>
  <si>
    <t>VIGÊNCIA
ATÉ</t>
  </si>
  <si>
    <t>VALOR GLOBAL DO AJUSTE</t>
  </si>
  <si>
    <t>FONTE</t>
  </si>
  <si>
    <t>OBJETO</t>
  </si>
  <si>
    <t>086/2014 – SADS Proc. 12.093/2014   e T.A</t>
  </si>
  <si>
    <t>ONG Brasil do Futuro – CNPJ 15.814.815/0001-81</t>
  </si>
  <si>
    <t>Estrada Tapuias, nº 550 – Jardim Estância Brasil, Atibaia/SP</t>
  </si>
  <si>
    <t>30 dias após a liberação do último repasse do Ministério</t>
  </si>
  <si>
    <t>Executar o Projeto Residência Inclusiva “Família do Bem”</t>
  </si>
  <si>
    <t>109/2014 – SADS Proc. 19.149/2014 e 1º T A</t>
  </si>
  <si>
    <t>Fraternidade Universal Projeto Curumim – CNPJ 00.938.214/0001-03</t>
  </si>
  <si>
    <t>Praça Antônio Scavone, s/nº – Caetetuba, Atibaia/SP</t>
  </si>
  <si>
    <t>30 dias após a liberação do último repasse da Secretaria Estadual de Desenvolvimento Social</t>
  </si>
  <si>
    <t>Executar o Projeto Convivência e Fortalecimento de Vínculos</t>
  </si>
  <si>
    <t>111/2014 – SADS – Proc. 25.251/2014</t>
  </si>
  <si>
    <t>Associação Espirita Beneficente  e Educacional Casa do Caminho  - CNPJ 86.790.268/0001-90</t>
  </si>
  <si>
    <t>Estrada dos Perines, 230 – Boa Vista – Atibaia/SP</t>
  </si>
  <si>
    <t>Execução do Projeto Oficinas Socioeducativas – Transformar pela Prática</t>
  </si>
  <si>
    <t>Organização Social Pró-Vida-CNPJ 10.995.737/0001-45</t>
  </si>
  <si>
    <t>Rua Pedro Marcelo, 235 – Jd Ana Luiza – Itupeva-SP</t>
  </si>
  <si>
    <t>Fomento à execução de atividades na área da saúde em Atibaia, especificamente da gestão e execução das ações e serviços de saúde da Unidade de Pronto Atendimento UPA-Porte II JD Cerejeiras</t>
  </si>
  <si>
    <t>Fomento à execução de atividades na área da saúde em Atibaia, especificamente da gestão e execução das ações e serviços de saúde do Hospital e Maternidade S. José da Irmandade de Misericordia de Atibaia (Gestão Plena)</t>
  </si>
  <si>
    <t>001/2015 – Creche Comunitária – Proc. 40.685/2014</t>
  </si>
  <si>
    <t>Associação de Serviços Assistenciais de Atibaia - ASA - CNPJ: 44.707.206/0001-21</t>
  </si>
  <si>
    <t>Avenida Carlos A C Pinto, 130, Centro - Atibaia/SP</t>
  </si>
  <si>
    <t>Atendimento de até 140 crianças, na faixa etária de 03 meses a 03 anos completos em período integral.</t>
  </si>
  <si>
    <t>002/2015 – Creche Comunitária – Proc. 40.698/2014</t>
  </si>
  <si>
    <t>Fundação Grande Harmonia CNPJ: 05.158.273/0002-63</t>
  </si>
  <si>
    <t>Rua Esper Elias Zaca, 21, Casas Populares - Atibaia/SP</t>
  </si>
  <si>
    <t>Atendimento de até 60 crianças, na faixa etária de 02 a 03 anos.</t>
  </si>
  <si>
    <t>Associação de Pais e Amigos dos Excepcionais de Atibaia – APAE             CNPJ 47.952.825/0001-70</t>
  </si>
  <si>
    <t>Praça Papa João Paulo, II,nº 25, Vila Nova Aclimação - Atibaia/SP</t>
  </si>
  <si>
    <t>Atendimento de até 145 educandos na faixa etária de 01 a 02 anos na Educação Precoce, de 03 a 05 anos na Educação Infantil, de 06 a 29 anos no Ensino Fundamental através do programa Educação Especial</t>
  </si>
  <si>
    <t>004/2015 – Creche Comunitária – Proc. 40.703/2014</t>
  </si>
  <si>
    <t>Instituto Social Educativo e Beneficente Novo Signo CNPJ 78.636.974/0009-00</t>
  </si>
  <si>
    <t>Rua Avelino Antonio de Campos, 225, Caetetuba, Atibaia, SP</t>
  </si>
  <si>
    <t>Atendimento de até 203 crianças na faixa etária de 02 a 04 anos de idade</t>
  </si>
  <si>
    <t>005/2015 – Creche Comunitária– Proc. 40.702/2014</t>
  </si>
  <si>
    <t>Associação Carmelitas de São José - CNPJ: 04.178.469/0001-76</t>
  </si>
  <si>
    <t>Rod. Fernão Dias, km 51, Portão - Atibaia/SP</t>
  </si>
  <si>
    <t>Atendimento de até 45 crianças na faixa etária de 02 a 03 anos e 11 meses de idade</t>
  </si>
  <si>
    <t>006/2015 - Creche Comunitária – Proc. 40.690/2014</t>
  </si>
  <si>
    <t>Associação de Mães Amigas das Crianças Tia Bia do Jardim Imperial - CNPJ 10.862.736/0001-22</t>
  </si>
  <si>
    <t>Rua Tóquio, 146 – Jd. Imperial, Atibaia/SP</t>
  </si>
  <si>
    <t>Atendimento de até 30 crianças na faixa etária de 01 ano e 8 meses a 03 anos, 11 meses e 29 dias</t>
  </si>
  <si>
    <t>Espaço Crescer – Livre Criatividade CNPJ 04.226.574/0001-33</t>
  </si>
  <si>
    <t>Rua das Camélias, 520 – Chácara Fernão Dias, Atibaia/SP</t>
  </si>
  <si>
    <t>Execução do Projeto Educando com Arte, visando atendimento de até 90 alunos da Escola EMEF(R) Profº Walda Paolinetti Lozasso, em contraturno escolar</t>
  </si>
  <si>
    <t>008/2015 – Creche Comunitária – Proc. 40.687/2014</t>
  </si>
  <si>
    <t>Associação dos Produtores de Morango e Hortifruti de Atibaia/Jarinu e Região – CNPJ 54.144.894/0001-12</t>
  </si>
  <si>
    <t>Estrada Municipal do Campo dos Aleixos, s/n - Campo dos Aleixos - Atibaia/SP</t>
  </si>
  <si>
    <t>Atendimento de até 30 crianças, na faixa etária de 01 ano e 6 meses a 03 anos de idade</t>
  </si>
  <si>
    <t>009/2015 – Creche Comunitária – Proc. 44.802/2014</t>
  </si>
  <si>
    <t>Associação dos Moradores dos bairros Jardim São Felipe, Jardim Cilar e Jardim Santo Antonio</t>
  </si>
  <si>
    <t>Rua Anna  athias Vairo, s/n – Jardim São Felipe – Atibaia/SP</t>
  </si>
  <si>
    <t>Atendimento de até 32 crianças, na faixa etária de 01 ano e 8 meses a 03 anos de idade</t>
  </si>
  <si>
    <t>010/2015 – Creche Comunitária – Proc. 40.694/2014</t>
  </si>
  <si>
    <t>Missão Evangélica Rohi M'Kadesh – CNPJ 03.440.315/0001-48</t>
  </si>
  <si>
    <t>Avenida São João, 557 – Centro, Atibaia/SP</t>
  </si>
  <si>
    <t>Atendimento de até 30 crianças, na faixa etária de 01 ano e 8 meses a 03 anos de idade</t>
  </si>
  <si>
    <t>011/2015 – Creche Comunitária – Proc. 40.689/2014</t>
  </si>
  <si>
    <t>Associação de Moradores e Amigos do Bairro do Tanque – CNPJ 04.792.846/0001-62</t>
  </si>
  <si>
    <t>Rua Cristiano Krisberi, 173 – Jd. Paraíso – Bairro do Tanque – Atibaia/SP</t>
  </si>
  <si>
    <t>Atendimento de até 80 crianças, sendo 30 bebês de 06 meses a 01 ano e 11 meses e 50 crianças de 02 a 03 anos completos.</t>
  </si>
  <si>
    <t>Casulo – Centro de Desenvolvimento e Integração Social da Criança Perdoense. CNPJ 04.456.594/0002-81</t>
  </si>
  <si>
    <t>Avenida Prefeito Antonio Julio Toledo Garcia Lopes, 454 - Jd das Cerejeiras - Atibaia/SP</t>
  </si>
  <si>
    <t>Execução do Projeto República Acolher, que visa acolher 12 jovens na faixa etária de 18 e 21 anos</t>
  </si>
  <si>
    <t>30 dias após a liberação do último repasse da Secretaria Estadual</t>
  </si>
  <si>
    <t>013/2015 – SADS/CMAS – Proc. 42.362/2014</t>
  </si>
  <si>
    <t>Execução do Projeto Casulo Acolher, visando acolhimento de 20 crianças e adolescentes, com faixa etária de 0a 17 anos, 11 meses e 29 dias de ambos os sexos.</t>
  </si>
  <si>
    <t>014/2014 – SADS/CMAS – Proc. 42.382/2014</t>
  </si>
  <si>
    <t>Execução do Projeto Arte e Esperança, visando promover encontros organizados em oficinas socioeducativas com pessoas em situação de rua</t>
  </si>
  <si>
    <t>015/2015 – SADS/CMAS – Proc. 42.379/2014</t>
  </si>
  <si>
    <t>Executar o Projeto Flor de Lotus II, visando atendimento de até 60 crianças e adolescentes na faixa etária de 06 a 17 anos, pertencente a região do CRAS do Bairro do Portão</t>
  </si>
  <si>
    <t>016/2015 – SADS/CMAS – Proc. 42.378/2014</t>
  </si>
  <si>
    <t>Executar o Projeto Flor de Lotus I, visando atendimento de até 60 crianças e adolescentes na faixa etária de 06 a 17 anos, pertencente a região do CRAS do jardim Imperial</t>
  </si>
  <si>
    <t>017/2015 – SADS/CMAS – Proc. 42.386/2014</t>
  </si>
  <si>
    <t>Execução do Projeto Reviver, visando acolhimento imediato e emergencial de 50 indivíduos em situação de rua, de ambos os sexos</t>
  </si>
  <si>
    <t>018/2014 – SADS/CMAS – Proc. 42.376/2014</t>
  </si>
  <si>
    <t>Associação Espírita Beneficente e Educacional Casa do Caminho - CNPJ 86.790.268/0001-90</t>
  </si>
  <si>
    <t>Execução do Projeto Ninho de Luz, visando acolhimento institucional de 20 crianças e adolescentes, na faixa etária de 0 a 17 anos, 11 meses e 29 dias de ambos os sexos.</t>
  </si>
  <si>
    <t xml:space="preserve">30 dias após a liberação do último repasse do Ministério </t>
  </si>
  <si>
    <t>Execução do Projeto Iluminar, visando a ruptura do ciclo da violência e a construção da cidadania, oferecido no Centro de Referência da mulher</t>
  </si>
  <si>
    <t>Associação de Difusão Cultural de Atibaia – CNPJ 54.676.184/0001-33</t>
  </si>
  <si>
    <t>Rua Doutor Oswaldo Urioste, 41 – Centro – Atibaia/SP</t>
  </si>
  <si>
    <t>Execução do Projeto Melhor Idade, promovendo oficinas culturais às pessoas da terceira idade.</t>
  </si>
  <si>
    <t>021/2015 – Creche Comunitária – Proc. 40.684/2014</t>
  </si>
  <si>
    <t>Associação dos Moradores e amigos do Jardim Maristela II - AMAM II</t>
  </si>
  <si>
    <t>Rua cinco, nº 300, Jardim Maristela II - Atibaia/SP</t>
  </si>
  <si>
    <t>Atendimento de até 35 crianças, na faixa etária de 02 a  03 anos de idade</t>
  </si>
  <si>
    <t>022/2015 – SADS/CMAS– Proc. 42.375/2014</t>
  </si>
  <si>
    <t>Execução do Projeto Residência Inclusiva "Família do Bem", visando acolher jovens e adultos com deficiência física, intelectual ou sensorial, de ambos os sexos</t>
  </si>
  <si>
    <t xml:space="preserve">30 dias após a liberação do último repasse da Secretaria Estadual </t>
  </si>
  <si>
    <t>023/2015 –  SADS/CMAS – Proc. 42.366/2014</t>
  </si>
  <si>
    <t>Execução do Projeto Crescer com Livre Criatividade, contribuindo para o fortalecimento de vínculos familiares e sociais, com oficinas para crianças e adolescentes de 06 a 17 anos</t>
  </si>
  <si>
    <t>024/2015 – SAÚDE– Proc. 45.787/2014</t>
  </si>
  <si>
    <t>Execução do Programa Habilitar e Reabilitar para Incluir, visando atendimento ambulatorial para crianças, jovens e adolescentes com deficiência intelecutal e/ou múltipla</t>
  </si>
  <si>
    <t>025/2015 – Creche Comunitária - Proc. 40.697/2014</t>
  </si>
  <si>
    <t>União dos Amigos dos Bairros do Itapetinga – UABI – CNPJ 00.983.589/001-95</t>
  </si>
  <si>
    <t xml:space="preserve">Avenida Santana, 2.267, Itapetinga – Atibaia/SP </t>
  </si>
  <si>
    <t>Atendimento de até 100 crianças, sendo 30 bebês de 06 meses a 1 ano e 11 meses, e 70 crianças de 02 a 05 anos e 11 meses</t>
  </si>
  <si>
    <t>Execução do Projeto Semeando Arte - Equipe Volante, promovendo oficinas nas regiões abrangentes do CRAS, para 60 crianças e adolescentes de 06 a 17 anos</t>
  </si>
  <si>
    <t>027/2015 – SADS/CMAS – Proc, 44.761/2014</t>
  </si>
  <si>
    <t>Execução do Projeto Crescer em Família, visando complementar as açoes da família</t>
  </si>
  <si>
    <t>028/2015 – SADS/CMAS – Proc. 42.370/2014</t>
  </si>
  <si>
    <t>Amicri - Associação Amigos da Criança de Atibaia</t>
  </si>
  <si>
    <t>Rua Sebastião Cesar, 118, Parque dos Coqueiros - Atibaia/SP</t>
  </si>
  <si>
    <t>Execução do Projeto de Atenção Psicossocial à criança e ao adolescente vítima de violência física, psicológica e negligência</t>
  </si>
  <si>
    <t>029/2015 – Esportes – Proc. 45.674/2014</t>
  </si>
  <si>
    <t>Associação Paradesportistas de Atibaia – APA. - CNPJ 11.846.291/0001-50</t>
  </si>
  <si>
    <t>Rua Riachuelo, 124 – Jardim Imperial – Atibaia/SP</t>
  </si>
  <si>
    <t>Execução do Projeto Natação na Escola.</t>
  </si>
  <si>
    <t>030/2015 – SADS/CMAS – Proc. 44.769/2014</t>
  </si>
  <si>
    <t>Executar o Projeto Casulo Ninho de Estrelas, que visa o acolhimento institucional de 20 crianças e adolescentes, com faixa etária de 0 a 17 anos, 11 meses e 29 dias de ambos os sexos</t>
  </si>
  <si>
    <t>031/2015 – SADS – Proc. 44.238/2014</t>
  </si>
  <si>
    <t>Associação Espírita Beneficente e Educacional Casa do Caminho – CNPJ 86.790.268/0001-90</t>
  </si>
  <si>
    <t>Execução do Projeto Transformar, visando promover oficinas para execução de medidas socioeducativas</t>
  </si>
  <si>
    <t>032/2015- SADS – Proc. 44.765/2014</t>
  </si>
  <si>
    <t>Executar o Projeto Arte da Convivência, promovendo convivência de 30 pessoas com deficiência intelectual; e ou múltipla com idade superior a 30 anos.</t>
  </si>
  <si>
    <t>Mater Dei - CAM - Casa de Apoio à Menina - CNPJ 03.951.901/0001-57</t>
  </si>
  <si>
    <t>Praça João Paulo II, 65 – Atibaia Jardim – Atibaia/SP</t>
  </si>
  <si>
    <t>Executar do Projeto Orgulho de Ser, Prazer em Conviver, visando proporcionar ações de fortalecimento de vínculos familiares, por meio de oficinas de convívio</t>
  </si>
  <si>
    <t>034/2015 – Creche Comunitária – Proc. 1242/2015</t>
  </si>
  <si>
    <t>Atendimento de até 50 (cinquenta) crianças, na faixa etária de 1 ano e meio a 6 anos completos</t>
  </si>
  <si>
    <t>045/2015 – SADS Proc. 43.825/2014</t>
  </si>
  <si>
    <t>Execução do Projeto Escola da Beleza, visando oferecer atividades e serviços para a capacitação e qualificação</t>
  </si>
  <si>
    <t>046/2015 – Esportes Proc. 752/2015</t>
  </si>
  <si>
    <t>Associação Paulo Alvim de Judô – Atibaia – A.P.A.J.A. - CNPJ 07.547.005/0001-88</t>
  </si>
  <si>
    <t>Avenida Clóvis Soares, 625 – Alvinópolis – Atibaia/SP</t>
  </si>
  <si>
    <t>Execução do Projeto Judô Socioeducativo nos bairros mais afastados da cidade, atendendo alunos da rede municipal</t>
  </si>
  <si>
    <t>047/2015 – Esportes Proc. 43.877/2014</t>
  </si>
  <si>
    <t>Execução do Projeto Atletismo e Natação visando oportunizar a prática de modalidades esportivas Natação e Atletismo para pessoas com deficiência física, visual e intelectual do município de Atibaia</t>
  </si>
  <si>
    <t>035/2015 – Educação – Proc. 508/2015</t>
  </si>
  <si>
    <t>Associação Consciência Solidária – CNPJ 07.176.916/0001-46</t>
  </si>
  <si>
    <t>Rua Pedro Cunha, 88 – Vila Santista, Atibaia/SP</t>
  </si>
  <si>
    <t>Execução do Projeto Vem – Atendimento de 1000 alunos no Contraturno Escolar</t>
  </si>
  <si>
    <t>036/2015 – Educação – Proc. 308/2015</t>
  </si>
  <si>
    <t>Execução do Projeto Melhorias da Educação – Atendimento de 500 alunos em período Contraturno Escolar.</t>
  </si>
  <si>
    <t>041/2015 – SADS Proc. 44.277/2014</t>
  </si>
  <si>
    <t>Execução do Projeto Ponto de Luz, visando oferecer oficinas socioeducativas, para crianças e adolescentes de 06 a 17 anos.</t>
  </si>
  <si>
    <t>042/2015 – SADS Proc. 43.826/2014</t>
  </si>
  <si>
    <t>Execução do Projeto Luz do Caminho, visando proporcionar aos jovens e adolescentes, na faixa de 14 a 18 anos incompletos, Oficinas nas área de Gestão.</t>
  </si>
  <si>
    <t>043/2015 – SADS Proc. 43.827/2014</t>
  </si>
  <si>
    <t>Oferecer 60 vagas partilhadas aos jovens com idade entre 14 a 18 anos, em cursos de Aprendizagem Profissional Comercial.</t>
  </si>
  <si>
    <t>Proporcionar aos cidadãos novas oportunidades de trabalho, através de cursos de capacitação profissional.</t>
  </si>
  <si>
    <t>048/2015 – Esportes  Proc. 748/2015</t>
  </si>
  <si>
    <t>Associação Hercio Teófilo de Jiu Jitsu – Atibaia – CNPJ 15.372.962/0001-49</t>
  </si>
  <si>
    <t>Rua Itália, 209, Atibaia/SP</t>
  </si>
  <si>
    <t>Execução do Projeto Jiu-Jitsu para Todos.</t>
  </si>
  <si>
    <t>049/2015 – Esportes Proc. 45.215/2014</t>
  </si>
  <si>
    <t>Associação Futebol Atibaia – CNPJ 14.751.299/0001-20</t>
  </si>
  <si>
    <t>Rua Casa Branca, 300 – Jardim Paulista, Atibaia/SP</t>
  </si>
  <si>
    <t>Execução do Projeto Gigante, que visa difundir a capoeira nos bairros de Atibaia.</t>
  </si>
  <si>
    <t>050/2015 – Esportes Proc. 45.217/2014</t>
  </si>
  <si>
    <t>Execução do Projeto Celeiro de Craques, visando difundira a prática de futebol e futsal nos Bairros.</t>
  </si>
  <si>
    <t>051/2015 – Esportes Proc. 45.381/2014</t>
  </si>
  <si>
    <t>Execução do Projeto Escolas de Esportes, visando proporcionar atividades sócio-educativas.</t>
  </si>
  <si>
    <t>052/2015 – Esportes Proc. 45.216/2014</t>
  </si>
  <si>
    <t>Execução do Projeto Cidadão Campeão, que visa difundir o Taekwondo nos Bairros de Atibaia</t>
  </si>
  <si>
    <t>Julho/15</t>
  </si>
  <si>
    <t>003/2015 – Educação Especial – Proc. 40.696/2014 e 1º Termo Aditivo</t>
  </si>
  <si>
    <t>007/2015 – Educação – Proc.44.928/2014 e 1º Termo Aditivo</t>
  </si>
  <si>
    <t>037/2015 – Educação – Proc. 584/2015</t>
  </si>
  <si>
    <t>Execução do Projeto Melhorias da Educação – Atendimento de dos alunos do 1º ao 5º ano, escola EMEF Walter Engrácia de Oliveira, no período Contraturno Escolar.</t>
  </si>
  <si>
    <t>038/2015 – Educação – Proc. 563/2015</t>
  </si>
  <si>
    <t>Execução do Projeto Melhorias da Educação – visando oferecer oficinas educativas, alunos do 1º ao 5º ano, escola EMEF Profª Therezinha Sirera, no período Contraturno Escolar.</t>
  </si>
  <si>
    <t>039/2015 – Educação – Proc. 569/2015</t>
  </si>
  <si>
    <t>Execução do Projeto Melhorias da Educação – Atendimento de dos alunos do 1º ao 5º ano, escola EMEF Padre Aramando Tamassia, no período Contraturno Escolar.</t>
  </si>
  <si>
    <t>040/2015 – Educação – Proc. 575/2015</t>
  </si>
  <si>
    <t>Execução do Projeto Melhorias da Educação – Atendimento de dos alunos do 1º ao 5º ano, escola EMEF Prof. Waldemar Bastos Buhler, no período Contraturno Escolar.</t>
  </si>
  <si>
    <t>053/2015 – Esportes Proc. 6.129/2015</t>
  </si>
  <si>
    <t>Associação Esportiva de Atibaia – CNPJ 06.117.184/0001-50</t>
  </si>
  <si>
    <t xml:space="preserve">Rua José Alvim, 42, sala 13, piso matriz – Centro – Atibaia/SP </t>
  </si>
  <si>
    <t>Execução do Projeto Ginástica Rítmica 2015</t>
  </si>
  <si>
    <t>054/2015 – Esportes  Proc. 6.123/2015</t>
  </si>
  <si>
    <t>Execução do Projeto Handebol 2015.</t>
  </si>
  <si>
    <t>055/2015 – Esportes Proc. 4.946/2015</t>
  </si>
  <si>
    <t>Associação de Basquete Atibaia – CNPJ 17.732.878/0001-14</t>
  </si>
  <si>
    <t xml:space="preserve">Rua Bento Marcondes Escobar, 190, Jardim Tapajós – Atibaia/SP </t>
  </si>
  <si>
    <t>Execução do Projeto ABC para o Futuro, promovendo o desenvolvimento e a integração da criança, adolescente e jovem em nossa comunidade.</t>
  </si>
  <si>
    <t>056/2015 – SAÚDE Proc. 7.208/2015</t>
  </si>
  <si>
    <t>Praça Papa João Paulo, II,nº 25, Vila Nova Aclimação – Atibaia/SP</t>
  </si>
  <si>
    <t>Executar o Programa “Semear e Cuidar”, que visa o atendimento de 20 (vinte) crianças de 0 a 2 anos e 11 meses de idade, com atraso no desenvolvimento.</t>
  </si>
  <si>
    <t>057/2015 – SAÚDE Proc. 6.857/2015</t>
  </si>
  <si>
    <t>Executar o Programa “APAE Saúde Mental, que o atendimento em saúde mental da população infanto-juvenil.</t>
  </si>
  <si>
    <t>058/2015 – Cultura Proc. 6.817/2015</t>
  </si>
  <si>
    <t>Executar o Programa Oficinas de Comunidade nos Bairros; Centro, Iara, Maracanã, Portão, Itapetinga, Laranjal, Guaxinduva, Boa Vista e Rio Acima.</t>
  </si>
  <si>
    <t>059/2015 – Cultura Proc. 6.818/2015</t>
  </si>
  <si>
    <t>Executar o Projeto “Bonecos Gigante.</t>
  </si>
  <si>
    <t>060/2015 – Proc. 3.629/2015</t>
  </si>
  <si>
    <t>Organização Não Governamental de Abrigo, Proteção, Auxílio e Tratamento de Animais em Sofrimento – CNPJ 17.663.161/0001-68</t>
  </si>
  <si>
    <t>Estrada Velha de Bragança Paulista, 585 – Tanque, Atibaia/SP</t>
  </si>
  <si>
    <t>Abrigo, tratamento e adoção de animais resgatados.</t>
  </si>
  <si>
    <t>019/2015 –  Proc. 45.818/2014 e 1º Termo Aditivo</t>
  </si>
  <si>
    <t>061/2015 – Cultura Proc. 8.959/2015</t>
  </si>
  <si>
    <t>Instituto de Arte e Cultura Garatuja – CNPJ 07.166.402/0001-00</t>
  </si>
  <si>
    <t>Rua Esmeraldo Tarquino, 346 – Jardim Tapajós, Atibaia/SP</t>
  </si>
  <si>
    <t>Execução do Projeto As Linguagens da Dança.</t>
  </si>
  <si>
    <t>062/2015 – Esportes Proc. 10.182/2015</t>
  </si>
  <si>
    <t>Grupo dos Amigos do Esporte e Cultura – CNPJ 12.439.794/0001-73</t>
  </si>
  <si>
    <t>Rua Cap. João Batista da Silveira Pinto, 27 – Jardim Paulista – Atibaia/SP</t>
  </si>
  <si>
    <t>Execução do Projeto Movimento II, visando continuar e ampliar as oportunidades das práticas esportivas para criança.</t>
  </si>
  <si>
    <t xml:space="preserve">Irmandade de Misericórdia de Atibaia – CNPJ 44.510.485/0001-39  </t>
  </si>
  <si>
    <t xml:space="preserve">Praça Dr. Miguel Vairo s/nº , Centro, Atibaia/SP  </t>
  </si>
  <si>
    <t>Operacionalização e execução das atividades e serviços de saúde no Hospital e Maternidade São José e da UPA – Unidade de Pronto Atendimento Porte II 24 horas no Jardim Cerejeiras.</t>
  </si>
  <si>
    <t>064/2015 – Educação Proc. 13.709/2015</t>
  </si>
  <si>
    <t>Execução do Projeto Ouvir, visando a triagem auditiva de 1566 crianças do 1º ano das Escolas Municipais.</t>
  </si>
  <si>
    <t>026/2015 – SADS/CMAS – Proc. 42.367/2014 e 1º Termo  Aditivo</t>
  </si>
  <si>
    <t xml:space="preserve">033/2015 - SADS/CMAS - Proc. 44.756/2014 e 1º Termo Aditivo </t>
  </si>
  <si>
    <t>065/2015 – Esportes Proc. 12.241/2015</t>
  </si>
  <si>
    <t xml:space="preserve">Rua Guerino Barca, 157  Morumbi – Atibaia/SP </t>
  </si>
  <si>
    <t>Execução do Projeto Voleibol - 2015</t>
  </si>
  <si>
    <t>066/2015 – Proc. 12.288/2015</t>
  </si>
  <si>
    <t>Executar o Projeto Criações, promovendo quatro oficinas socioeducativas, prevenindo a ocorrência de situações de risco social</t>
  </si>
  <si>
    <t>067/2015 – Turismo Proc. 19.671/2015</t>
  </si>
  <si>
    <t>ARC&amp;VB – Atibaia e Região Convention &amp; Visitors Bureau – CNPJ 07.747.778/0001-08</t>
  </si>
  <si>
    <t>Rua Clóvis Soares, 850, 2º Andar, Sala 03 e 04 – Alvinópolis, Atibaia/SP</t>
  </si>
  <si>
    <t>Execução do Projeto de Desenvolvimento Turístico de Atibaia.</t>
  </si>
  <si>
    <t>068/2015 – Agropecuária Proc. 20.072/2015</t>
  </si>
  <si>
    <t>Estrada Municipal, s/nº Campos dos Aleixos, Jarinu/SP</t>
  </si>
  <si>
    <t>Realização da 32 ª Festa do Morango de Atibaia, Jarinu e Região.</t>
  </si>
  <si>
    <t>012/2015 – SADS/CMAS– Proc. 42.368/2014 e 1º Termo Aditivo</t>
  </si>
  <si>
    <t>020/2015 – Proc. 3/2015 e 1º Termo Aditivo</t>
  </si>
  <si>
    <t>063/2015 – Saúde Proc. 13.508/2015  e 1º Termo Aditivo</t>
  </si>
  <si>
    <t>069/2015 – SADS/CMAS  Proc. 17.968/2015</t>
  </si>
  <si>
    <t>Lar São Vicente de Paulo CNPJ 54.344.775/0001-03</t>
  </si>
  <si>
    <t>Rua São Miguel, 480 – Centro, Piracaia/SP</t>
  </si>
  <si>
    <t>31/12/2015 para recursos municipais e 30 dias após a liberação do último repasse da Secretaria Estadual de Desenv. Social</t>
  </si>
  <si>
    <t>Acolhimento Institucional ao Idoso</t>
  </si>
  <si>
    <t>070/2015 – SADS/CONDICA Proc. 16.432/2015</t>
  </si>
  <si>
    <t>Executar o Projeto Formação de Vendedor Lojista</t>
  </si>
  <si>
    <t>071/2015 – SADS/CONDICA Proc. 16.916/2015</t>
  </si>
  <si>
    <t>Execução do Programa de Orientação para o Mercado de Trabalho.</t>
  </si>
  <si>
    <t>072/2015 – SADS/CONDICA Proc. 16.917/2015</t>
  </si>
  <si>
    <t>Executar o Projeto Crescer Feliz, visando contribuir com o desenvolvimento pessoal e social de crianças e adolescentes.</t>
  </si>
  <si>
    <t>073/2015 – SADS/CONDICA Proc. 16.924/2015</t>
  </si>
  <si>
    <t>Executar o Projeto Caetê, visando a Convivência e o Fortalecimento de vínculos para crianças e adolescentes.</t>
  </si>
  <si>
    <t>074/2015 – SADS Proc. 43.823/2014</t>
  </si>
  <si>
    <t>Executar o Programa de Qualificação Profissional.</t>
  </si>
  <si>
    <t>075/2015 – SADS/CONDICA Proc. 15.736/2015</t>
  </si>
  <si>
    <t>Execução do Programa Iluminarte, que visa atender adolescentes na faixa etária de 12 a 18 anos incompletos, em Oficinas de Teatro e Cidadania.</t>
  </si>
  <si>
    <t>2</t>
  </si>
  <si>
    <t>02</t>
  </si>
  <si>
    <t>1</t>
  </si>
  <si>
    <t>5</t>
  </si>
  <si>
    <t>01</t>
  </si>
  <si>
    <t>05</t>
  </si>
  <si>
    <t>044/2015 – SADS Proc. 43.824/2014 e 1º Termo Aditivo</t>
  </si>
  <si>
    <t>076/2015 – SADS Proc. 25.952/2015</t>
  </si>
  <si>
    <t>077/2015 - SADS Proc. 30.509/2015</t>
  </si>
  <si>
    <t>Liga RMC de Esportes (Projeto Brincando na Praça) - CNPJ 07.711.388/0001-88</t>
  </si>
  <si>
    <t>Rua Siqueira Campos, 17 - Sala 11 - Sousas - Campinas/SP</t>
  </si>
  <si>
    <t>Execução do Projeto Brincando na Praça, visando a realização de atividades físicas recreativas, através dos jogos e brincadeiras, estabelecendo um elo entre cidadãos adultos e crianças da comunidade.</t>
  </si>
  <si>
    <t>Atibaia, 30 de Novembro de 2015</t>
  </si>
  <si>
    <t>Execução do Projeto Estação Criança, visando o Serviço de Proteção Social Básica e o atendimento integral à família.</t>
  </si>
  <si>
    <t>079/2015 - Saúde Proc. 34.218/2015</t>
  </si>
  <si>
    <t>078/2015 - SUMA Proc. 32.529/2015</t>
  </si>
  <si>
    <t>080/2015 - SADS Proc. 34.042/2015</t>
  </si>
  <si>
    <t>VALOR REPASSADO NO EXERCÍCIO ATÉ 30/11/2015</t>
  </si>
  <si>
    <t>Desenvolvimento de ações de educação socioambiental com foco na manutenção de espaços e equipamentos, que permitam uma religação da comunidade com o Parque Municipal da Grota Funda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</si>
</sst>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[$R$-416]\ #,##0.00;[Red]\-[$R$-416]\ #,##0.00"/>
    <numFmt numFmtId="165" formatCode="dd/mm/yy"/>
    <numFmt numFmtId="166" formatCode="#,###.00"/>
    <numFmt numFmtId="167" formatCode="#,###.00;[Red]\-#,###.00"/>
    <numFmt numFmtId="168" formatCode="00"/>
  </numFmts>
  <fonts count="42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n">
        <color rgb="FFE5E5E5"/>
      </left>
      <right style="thick">
        <color rgb="FFE5E5E5"/>
      </right>
      <top style="thin">
        <color rgb="FFE5E5E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n">
        <color rgb="FFE5E5E5"/>
      </right>
      <top>
        <color indexed="63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n">
        <color rgb="FFE5E5E5"/>
      </right>
      <top>
        <color indexed="63"/>
      </top>
      <bottom>
        <color indexed="63"/>
      </bottom>
    </border>
    <border>
      <left style="thick">
        <color rgb="FFE5E5E5"/>
      </left>
      <right style="thin">
        <color rgb="FFE5E5E5"/>
      </right>
      <top>
        <color indexed="63"/>
      </top>
      <bottom style="thin">
        <color rgb="FFE5E5E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4" fontId="2" fillId="34" borderId="14" xfId="0" applyNumberFormat="1" applyFont="1" applyFill="1" applyBorder="1" applyAlignment="1">
      <alignment horizontal="center" vertical="center" wrapText="1"/>
    </xf>
    <xf numFmtId="43" fontId="2" fillId="34" borderId="14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justify" vertical="center" wrapText="1"/>
    </xf>
    <xf numFmtId="43" fontId="2" fillId="34" borderId="15" xfId="0" applyNumberFormat="1" applyFont="1" applyFill="1" applyBorder="1" applyAlignment="1">
      <alignment horizontal="center" vertical="center"/>
    </xf>
    <xf numFmtId="43" fontId="2" fillId="34" borderId="16" xfId="0" applyNumberFormat="1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14" fontId="2" fillId="34" borderId="18" xfId="0" applyNumberFormat="1" applyFont="1" applyFill="1" applyBorder="1" applyAlignment="1">
      <alignment horizontal="center" vertical="center" wrapText="1"/>
    </xf>
    <xf numFmtId="43" fontId="2" fillId="34" borderId="18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justify" vertical="center" wrapText="1"/>
    </xf>
    <xf numFmtId="43" fontId="2" fillId="34" borderId="19" xfId="0" applyNumberFormat="1" applyFont="1" applyFill="1" applyBorder="1" applyAlignment="1">
      <alignment horizontal="center" vertical="center"/>
    </xf>
    <xf numFmtId="168" fontId="2" fillId="34" borderId="14" xfId="0" applyNumberFormat="1" applyFont="1" applyFill="1" applyBorder="1" applyAlignment="1">
      <alignment horizontal="center" vertical="center" wrapText="1"/>
    </xf>
    <xf numFmtId="168" fontId="2" fillId="34" borderId="20" xfId="0" applyNumberFormat="1" applyFont="1" applyFill="1" applyBorder="1" applyAlignment="1">
      <alignment horizontal="center" vertical="center" wrapText="1"/>
    </xf>
    <xf numFmtId="168" fontId="2" fillId="34" borderId="18" xfId="0" applyNumberFormat="1" applyFont="1" applyFill="1" applyBorder="1" applyAlignment="1">
      <alignment horizontal="center" vertical="center" wrapText="1"/>
    </xf>
    <xf numFmtId="14" fontId="3" fillId="34" borderId="14" xfId="0" applyNumberFormat="1" applyFont="1" applyFill="1" applyBorder="1" applyAlignment="1">
      <alignment horizontal="center" vertical="center" wrapText="1"/>
    </xf>
    <xf numFmtId="14" fontId="3" fillId="34" borderId="18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justify"/>
    </xf>
    <xf numFmtId="43" fontId="2" fillId="34" borderId="20" xfId="0" applyNumberFormat="1" applyFont="1" applyFill="1" applyBorder="1" applyAlignment="1">
      <alignment vertical="center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14" fontId="2" fillId="34" borderId="2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justify" vertical="center" wrapText="1"/>
    </xf>
    <xf numFmtId="14" fontId="3" fillId="34" borderId="20" xfId="0" applyNumberFormat="1" applyFont="1" applyFill="1" applyBorder="1" applyAlignment="1">
      <alignment horizontal="center" vertical="center" wrapText="1"/>
    </xf>
    <xf numFmtId="43" fontId="2" fillId="34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justify" vertical="center" wrapText="1"/>
    </xf>
    <xf numFmtId="43" fontId="2" fillId="34" borderId="22" xfId="0" applyNumberFormat="1" applyFont="1" applyFill="1" applyBorder="1" applyAlignment="1">
      <alignment horizontal="center" vertical="center"/>
    </xf>
    <xf numFmtId="43" fontId="2" fillId="34" borderId="23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2" fillId="34" borderId="21" xfId="0" applyFont="1" applyFill="1" applyBorder="1" applyAlignment="1">
      <alignment horizontal="left" vertical="center" wrapText="1" indent="1"/>
    </xf>
    <xf numFmtId="0" fontId="2" fillId="0" borderId="20" xfId="0" applyFont="1" applyBorder="1" applyAlignment="1">
      <alignment horizontal="left" vertical="center" wrapText="1" indent="1"/>
    </xf>
    <xf numFmtId="14" fontId="2" fillId="34" borderId="20" xfId="0" applyNumberFormat="1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justify" vertical="center" wrapText="1"/>
    </xf>
    <xf numFmtId="0" fontId="2" fillId="0" borderId="20" xfId="0" applyFont="1" applyBorder="1" applyAlignment="1">
      <alignment horizontal="center" vertical="center" wrapText="1"/>
    </xf>
    <xf numFmtId="43" fontId="2" fillId="34" borderId="20" xfId="0" applyNumberFormat="1" applyFont="1" applyFill="1" applyBorder="1" applyAlignment="1">
      <alignment horizontal="center" vertical="center"/>
    </xf>
    <xf numFmtId="14" fontId="3" fillId="34" borderId="20" xfId="0" applyNumberFormat="1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24" xfId="0" applyFont="1" applyBorder="1" applyAlignment="1">
      <alignment horizontal="center" vertical="center"/>
    </xf>
    <xf numFmtId="14" fontId="3" fillId="34" borderId="22" xfId="0" applyNumberFormat="1" applyFont="1" applyFill="1" applyBorder="1" applyAlignment="1">
      <alignment horizontal="center" vertical="center" wrapText="1"/>
    </xf>
    <xf numFmtId="14" fontId="3" fillId="34" borderId="25" xfId="0" applyNumberFormat="1" applyFont="1" applyFill="1" applyBorder="1" applyAlignment="1">
      <alignment horizontal="center" vertical="center" wrapText="1"/>
    </xf>
    <xf numFmtId="14" fontId="3" fillId="34" borderId="26" xfId="0" applyNumberFormat="1" applyFont="1" applyFill="1" applyBorder="1" applyAlignment="1">
      <alignment horizontal="center" vertical="center" wrapText="1"/>
    </xf>
    <xf numFmtId="14" fontId="2" fillId="34" borderId="22" xfId="0" applyNumberFormat="1" applyFont="1" applyFill="1" applyBorder="1" applyAlignment="1">
      <alignment horizontal="center" vertical="center" wrapText="1"/>
    </xf>
    <xf numFmtId="14" fontId="2" fillId="34" borderId="25" xfId="0" applyNumberFormat="1" applyFont="1" applyFill="1" applyBorder="1" applyAlignment="1">
      <alignment horizontal="center" vertical="center" wrapText="1"/>
    </xf>
    <xf numFmtId="14" fontId="2" fillId="34" borderId="26" xfId="0" applyNumberFormat="1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7"/>
  <sheetViews>
    <sheetView showGridLines="0" tabSelected="1" view="pageBreakPreview" zoomScaleSheetLayoutView="100" zoomScalePageLayoutView="0" workbookViewId="0" topLeftCell="A97">
      <selection activeCell="I100" sqref="I100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4.7109375" style="27" customWidth="1"/>
    <col min="8" max="8" width="35.7109375" style="0" customWidth="1"/>
    <col min="9" max="9" width="15.7109375" style="2" customWidth="1"/>
  </cols>
  <sheetData>
    <row r="1" spans="1:9" ht="30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30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</row>
    <row r="3" spans="1:9" ht="30" customHeight="1">
      <c r="A3" s="47" t="s">
        <v>2</v>
      </c>
      <c r="B3" s="47"/>
      <c r="C3" s="47"/>
      <c r="D3" s="47"/>
      <c r="E3" s="47"/>
      <c r="F3" s="47"/>
      <c r="G3" s="47"/>
      <c r="H3" s="47"/>
      <c r="I3" s="47"/>
    </row>
    <row r="4" spans="1:9" ht="30" customHeight="1" thickBot="1">
      <c r="A4" s="49" t="s">
        <v>3</v>
      </c>
      <c r="B4" s="49"/>
      <c r="C4" s="49"/>
      <c r="D4" s="49"/>
      <c r="E4" s="49"/>
      <c r="F4" s="49"/>
      <c r="G4" s="49"/>
      <c r="H4" s="49"/>
      <c r="I4" s="49"/>
    </row>
    <row r="5" spans="1:9" s="3" customFormat="1" ht="49.5" customHeight="1" thickBot="1" thickTop="1">
      <c r="A5" s="5" t="s">
        <v>4</v>
      </c>
      <c r="B5" s="6" t="s">
        <v>5</v>
      </c>
      <c r="C5" s="6" t="s">
        <v>6</v>
      </c>
      <c r="D5" s="6" t="s">
        <v>7</v>
      </c>
      <c r="E5" s="6" t="s">
        <v>8</v>
      </c>
      <c r="F5" s="6" t="s">
        <v>9</v>
      </c>
      <c r="G5" s="26" t="s">
        <v>10</v>
      </c>
      <c r="H5" s="6" t="s">
        <v>11</v>
      </c>
      <c r="I5" s="7" t="s">
        <v>266</v>
      </c>
    </row>
    <row r="6" spans="1:9" s="3" customFormat="1" ht="60" customHeight="1" thickTop="1">
      <c r="A6" s="8" t="s">
        <v>12</v>
      </c>
      <c r="B6" s="9" t="s">
        <v>13</v>
      </c>
      <c r="C6" s="9" t="s">
        <v>14</v>
      </c>
      <c r="D6" s="10">
        <v>41759</v>
      </c>
      <c r="E6" s="24" t="s">
        <v>15</v>
      </c>
      <c r="F6" s="11">
        <f>26000</f>
        <v>26000</v>
      </c>
      <c r="G6" s="21" t="s">
        <v>249</v>
      </c>
      <c r="H6" s="12" t="s">
        <v>16</v>
      </c>
      <c r="I6" s="13">
        <f>11000+15000</f>
        <v>26000</v>
      </c>
    </row>
    <row r="7" spans="1:9" s="3" customFormat="1" ht="60" customHeight="1">
      <c r="A7" s="29" t="s">
        <v>17</v>
      </c>
      <c r="B7" s="30" t="s">
        <v>18</v>
      </c>
      <c r="C7" s="30" t="s">
        <v>19</v>
      </c>
      <c r="D7" s="31">
        <v>41808</v>
      </c>
      <c r="E7" s="33" t="s">
        <v>20</v>
      </c>
      <c r="F7" s="34">
        <f>8400</f>
        <v>8400</v>
      </c>
      <c r="G7" s="22" t="s">
        <v>250</v>
      </c>
      <c r="H7" s="32" t="s">
        <v>21</v>
      </c>
      <c r="I7" s="14">
        <v>8400</v>
      </c>
    </row>
    <row r="8" spans="1:9" s="3" customFormat="1" ht="60" customHeight="1">
      <c r="A8" s="29" t="s">
        <v>22</v>
      </c>
      <c r="B8" s="30" t="s">
        <v>23</v>
      </c>
      <c r="C8" s="30" t="s">
        <v>24</v>
      </c>
      <c r="D8" s="31">
        <v>41856</v>
      </c>
      <c r="E8" s="33" t="s">
        <v>20</v>
      </c>
      <c r="F8" s="34">
        <f>7150</f>
        <v>7150</v>
      </c>
      <c r="G8" s="22" t="s">
        <v>250</v>
      </c>
      <c r="H8" s="32" t="s">
        <v>25</v>
      </c>
      <c r="I8" s="14">
        <v>7150</v>
      </c>
    </row>
    <row r="9" spans="1:9" s="3" customFormat="1" ht="60" customHeight="1">
      <c r="A9" s="40"/>
      <c r="B9" s="41" t="s">
        <v>26</v>
      </c>
      <c r="C9" s="41" t="s">
        <v>27</v>
      </c>
      <c r="D9" s="42">
        <v>42002</v>
      </c>
      <c r="E9" s="46">
        <v>42063</v>
      </c>
      <c r="F9" s="45">
        <f>210000+10000-105000</f>
        <v>115000</v>
      </c>
      <c r="G9" s="22" t="s">
        <v>251</v>
      </c>
      <c r="H9" s="43" t="s">
        <v>28</v>
      </c>
      <c r="I9" s="14">
        <v>10000</v>
      </c>
    </row>
    <row r="10" spans="1:9" s="3" customFormat="1" ht="60" customHeight="1">
      <c r="A10" s="40"/>
      <c r="B10" s="41"/>
      <c r="C10" s="41"/>
      <c r="D10" s="42"/>
      <c r="E10" s="46" t="s">
        <v>167</v>
      </c>
      <c r="F10" s="45"/>
      <c r="G10" s="22" t="s">
        <v>249</v>
      </c>
      <c r="H10" s="43"/>
      <c r="I10" s="14">
        <v>105000</v>
      </c>
    </row>
    <row r="11" spans="1:9" s="3" customFormat="1" ht="60" customHeight="1">
      <c r="A11" s="40"/>
      <c r="B11" s="41" t="s">
        <v>26</v>
      </c>
      <c r="C11" s="44" t="s">
        <v>27</v>
      </c>
      <c r="D11" s="42">
        <v>42009</v>
      </c>
      <c r="E11" s="46">
        <v>42063</v>
      </c>
      <c r="F11" s="45">
        <f>525000+350000+1113806.34-525000</f>
        <v>1463806.34</v>
      </c>
      <c r="G11" s="22" t="s">
        <v>251</v>
      </c>
      <c r="H11" s="38" t="s">
        <v>28</v>
      </c>
      <c r="I11" s="14">
        <f>561903.17+551903.17</f>
        <v>1113806.34</v>
      </c>
    </row>
    <row r="12" spans="1:9" s="3" customFormat="1" ht="60" customHeight="1">
      <c r="A12" s="40"/>
      <c r="B12" s="41"/>
      <c r="C12" s="44"/>
      <c r="D12" s="42"/>
      <c r="E12" s="46" t="s">
        <v>167</v>
      </c>
      <c r="F12" s="45"/>
      <c r="G12" s="22" t="s">
        <v>249</v>
      </c>
      <c r="H12" s="38"/>
      <c r="I12" s="14">
        <v>0</v>
      </c>
    </row>
    <row r="13" spans="1:9" s="3" customFormat="1" ht="60" customHeight="1">
      <c r="A13" s="40"/>
      <c r="B13" s="41"/>
      <c r="C13" s="44"/>
      <c r="D13" s="42"/>
      <c r="E13" s="46">
        <v>42063</v>
      </c>
      <c r="F13" s="45"/>
      <c r="G13" s="22" t="s">
        <v>252</v>
      </c>
      <c r="H13" s="38"/>
      <c r="I13" s="14">
        <f>175000+175000</f>
        <v>350000</v>
      </c>
    </row>
    <row r="14" spans="1:9" s="3" customFormat="1" ht="60" customHeight="1">
      <c r="A14" s="40"/>
      <c r="B14" s="41" t="s">
        <v>26</v>
      </c>
      <c r="C14" s="41" t="s">
        <v>27</v>
      </c>
      <c r="D14" s="42">
        <v>42061</v>
      </c>
      <c r="E14" s="46">
        <v>42124</v>
      </c>
      <c r="F14" s="45">
        <f>1123806.34+350000-187301.06-58333.33</f>
        <v>1228171.95</v>
      </c>
      <c r="G14" s="22" t="s">
        <v>251</v>
      </c>
      <c r="H14" s="43" t="s">
        <v>28</v>
      </c>
      <c r="I14" s="14">
        <f>936505.28</f>
        <v>936505.28</v>
      </c>
    </row>
    <row r="15" spans="1:9" s="3" customFormat="1" ht="60" customHeight="1">
      <c r="A15" s="40"/>
      <c r="B15" s="41"/>
      <c r="C15" s="41"/>
      <c r="D15" s="42"/>
      <c r="E15" s="46">
        <v>42124</v>
      </c>
      <c r="F15" s="45"/>
      <c r="G15" s="22" t="s">
        <v>252</v>
      </c>
      <c r="H15" s="43"/>
      <c r="I15" s="14">
        <f>291666.67</f>
        <v>291666.67</v>
      </c>
    </row>
    <row r="16" spans="1:9" s="4" customFormat="1" ht="60" customHeight="1">
      <c r="A16" s="40"/>
      <c r="B16" s="41" t="s">
        <v>26</v>
      </c>
      <c r="C16" s="41" t="s">
        <v>27</v>
      </c>
      <c r="D16" s="42">
        <v>42009</v>
      </c>
      <c r="E16" s="46">
        <v>42063</v>
      </c>
      <c r="F16" s="45">
        <f>2430996.22+196080+728000+48800+9568+736666.66</f>
        <v>4150110.8800000004</v>
      </c>
      <c r="G16" s="22" t="s">
        <v>251</v>
      </c>
      <c r="H16" s="43" t="s">
        <v>29</v>
      </c>
      <c r="I16" s="14">
        <f>468659.75+1208878.36+1677538.11</f>
        <v>3355076.22</v>
      </c>
    </row>
    <row r="17" spans="1:9" s="4" customFormat="1" ht="60" customHeight="1">
      <c r="A17" s="40"/>
      <c r="B17" s="41"/>
      <c r="C17" s="41"/>
      <c r="D17" s="42"/>
      <c r="E17" s="46">
        <v>42063</v>
      </c>
      <c r="F17" s="45"/>
      <c r="G17" s="22" t="s">
        <v>252</v>
      </c>
      <c r="H17" s="43"/>
      <c r="I17" s="14">
        <f>397517.33+397517.33</f>
        <v>795034.66</v>
      </c>
    </row>
    <row r="18" spans="1:9" s="4" customFormat="1" ht="60" customHeight="1">
      <c r="A18" s="40"/>
      <c r="B18" s="41" t="s">
        <v>26</v>
      </c>
      <c r="C18" s="41" t="s">
        <v>27</v>
      </c>
      <c r="D18" s="42">
        <v>42061</v>
      </c>
      <c r="E18" s="46">
        <v>42124</v>
      </c>
      <c r="F18" s="45">
        <f>728000+2430996.22+736666.66+9568+196080+48800-121333.33-405166.04-122777.78-1594.66-10863.6-8133.33</f>
        <v>3480242.14</v>
      </c>
      <c r="G18" s="22" t="s">
        <v>251</v>
      </c>
      <c r="H18" s="43" t="s">
        <v>29</v>
      </c>
      <c r="I18" s="14">
        <f>2817713.25</f>
        <v>2817713.25</v>
      </c>
    </row>
    <row r="19" spans="1:9" s="4" customFormat="1" ht="60" customHeight="1">
      <c r="A19" s="40"/>
      <c r="B19" s="41"/>
      <c r="C19" s="41"/>
      <c r="D19" s="42"/>
      <c r="E19" s="46">
        <v>42124</v>
      </c>
      <c r="F19" s="45"/>
      <c r="G19" s="22" t="s">
        <v>252</v>
      </c>
      <c r="H19" s="43"/>
      <c r="I19" s="14">
        <f>662528.89</f>
        <v>662528.89</v>
      </c>
    </row>
    <row r="20" spans="1:9" s="4" customFormat="1" ht="60" customHeight="1">
      <c r="A20" s="29" t="s">
        <v>30</v>
      </c>
      <c r="B20" s="30" t="s">
        <v>31</v>
      </c>
      <c r="C20" s="30" t="s">
        <v>32</v>
      </c>
      <c r="D20" s="31">
        <v>42009</v>
      </c>
      <c r="E20" s="33">
        <v>42369</v>
      </c>
      <c r="F20" s="34">
        <v>496044</v>
      </c>
      <c r="G20" s="22" t="s">
        <v>250</v>
      </c>
      <c r="H20" s="32" t="s">
        <v>33</v>
      </c>
      <c r="I20" s="14">
        <v>454707</v>
      </c>
    </row>
    <row r="21" spans="1:9" s="4" customFormat="1" ht="60" customHeight="1">
      <c r="A21" s="29" t="s">
        <v>34</v>
      </c>
      <c r="B21" s="30" t="s">
        <v>35</v>
      </c>
      <c r="C21" s="30" t="s">
        <v>36</v>
      </c>
      <c r="D21" s="31">
        <v>42009</v>
      </c>
      <c r="E21" s="33">
        <v>42369</v>
      </c>
      <c r="F21" s="34">
        <v>155520</v>
      </c>
      <c r="G21" s="22" t="s">
        <v>250</v>
      </c>
      <c r="H21" s="32" t="s">
        <v>37</v>
      </c>
      <c r="I21" s="14">
        <v>142560</v>
      </c>
    </row>
    <row r="22" spans="1:9" s="4" customFormat="1" ht="60" customHeight="1">
      <c r="A22" s="29" t="s">
        <v>168</v>
      </c>
      <c r="B22" s="30" t="s">
        <v>38</v>
      </c>
      <c r="C22" s="30" t="s">
        <v>39</v>
      </c>
      <c r="D22" s="31">
        <v>42009</v>
      </c>
      <c r="E22" s="33">
        <v>42369</v>
      </c>
      <c r="F22" s="34">
        <v>654174.75</v>
      </c>
      <c r="G22" s="22" t="s">
        <v>250</v>
      </c>
      <c r="H22" s="32" t="s">
        <v>40</v>
      </c>
      <c r="I22" s="14">
        <v>573830.05</v>
      </c>
    </row>
    <row r="23" spans="1:9" s="4" customFormat="1" ht="60" customHeight="1">
      <c r="A23" s="29" t="s">
        <v>41</v>
      </c>
      <c r="B23" s="30" t="s">
        <v>42</v>
      </c>
      <c r="C23" s="30" t="s">
        <v>43</v>
      </c>
      <c r="D23" s="31">
        <v>42009</v>
      </c>
      <c r="E23" s="33">
        <v>42369</v>
      </c>
      <c r="F23" s="34">
        <v>526176</v>
      </c>
      <c r="G23" s="22" t="s">
        <v>250</v>
      </c>
      <c r="H23" s="32" t="s">
        <v>44</v>
      </c>
      <c r="I23" s="14">
        <v>482328</v>
      </c>
    </row>
    <row r="24" spans="1:9" s="4" customFormat="1" ht="60" customHeight="1">
      <c r="A24" s="29" t="s">
        <v>45</v>
      </c>
      <c r="B24" s="30" t="s">
        <v>46</v>
      </c>
      <c r="C24" s="30" t="s">
        <v>47</v>
      </c>
      <c r="D24" s="31">
        <v>42009</v>
      </c>
      <c r="E24" s="33">
        <v>42369</v>
      </c>
      <c r="F24" s="34">
        <v>116640</v>
      </c>
      <c r="G24" s="22" t="s">
        <v>253</v>
      </c>
      <c r="H24" s="32" t="s">
        <v>48</v>
      </c>
      <c r="I24" s="14">
        <v>106920</v>
      </c>
    </row>
    <row r="25" spans="1:9" s="4" customFormat="1" ht="60" customHeight="1">
      <c r="A25" s="29" t="s">
        <v>49</v>
      </c>
      <c r="B25" s="30" t="s">
        <v>50</v>
      </c>
      <c r="C25" s="30" t="s">
        <v>51</v>
      </c>
      <c r="D25" s="31">
        <v>42009</v>
      </c>
      <c r="E25" s="33">
        <v>42369</v>
      </c>
      <c r="F25" s="34">
        <v>77760</v>
      </c>
      <c r="G25" s="22" t="s">
        <v>250</v>
      </c>
      <c r="H25" s="32" t="s">
        <v>52</v>
      </c>
      <c r="I25" s="14">
        <v>71280</v>
      </c>
    </row>
    <row r="26" spans="1:9" s="4" customFormat="1" ht="60" customHeight="1">
      <c r="A26" s="40" t="s">
        <v>169</v>
      </c>
      <c r="B26" s="41" t="s">
        <v>53</v>
      </c>
      <c r="C26" s="41" t="s">
        <v>54</v>
      </c>
      <c r="D26" s="42">
        <v>42009</v>
      </c>
      <c r="E26" s="46">
        <v>42369</v>
      </c>
      <c r="F26" s="28">
        <v>66000</v>
      </c>
      <c r="G26" s="22" t="s">
        <v>253</v>
      </c>
      <c r="H26" s="43" t="s">
        <v>55</v>
      </c>
      <c r="I26" s="14">
        <v>16500</v>
      </c>
    </row>
    <row r="27" spans="1:9" s="4" customFormat="1" ht="60" customHeight="1">
      <c r="A27" s="40"/>
      <c r="B27" s="41"/>
      <c r="C27" s="41"/>
      <c r="D27" s="42"/>
      <c r="E27" s="46"/>
      <c r="F27" s="28">
        <v>53505</v>
      </c>
      <c r="G27" s="22" t="s">
        <v>250</v>
      </c>
      <c r="H27" s="43"/>
      <c r="I27" s="14">
        <v>47560</v>
      </c>
    </row>
    <row r="28" spans="1:9" s="4" customFormat="1" ht="60" customHeight="1">
      <c r="A28" s="29" t="s">
        <v>56</v>
      </c>
      <c r="B28" s="30" t="s">
        <v>57</v>
      </c>
      <c r="C28" s="30" t="s">
        <v>58</v>
      </c>
      <c r="D28" s="31">
        <v>42009</v>
      </c>
      <c r="E28" s="33">
        <v>42369</v>
      </c>
      <c r="F28" s="34">
        <v>77760</v>
      </c>
      <c r="G28" s="22" t="s">
        <v>250</v>
      </c>
      <c r="H28" s="32" t="s">
        <v>59</v>
      </c>
      <c r="I28" s="14">
        <v>71280</v>
      </c>
    </row>
    <row r="29" spans="1:9" s="4" customFormat="1" ht="60" customHeight="1">
      <c r="A29" s="29" t="s">
        <v>60</v>
      </c>
      <c r="B29" s="30" t="s">
        <v>61</v>
      </c>
      <c r="C29" s="30" t="s">
        <v>62</v>
      </c>
      <c r="D29" s="31">
        <v>42009</v>
      </c>
      <c r="E29" s="33">
        <v>42369</v>
      </c>
      <c r="F29" s="34">
        <v>82944</v>
      </c>
      <c r="G29" s="22" t="s">
        <v>250</v>
      </c>
      <c r="H29" s="32" t="s">
        <v>63</v>
      </c>
      <c r="I29" s="14">
        <v>76032</v>
      </c>
    </row>
    <row r="30" spans="1:9" s="4" customFormat="1" ht="60" customHeight="1">
      <c r="A30" s="29" t="s">
        <v>64</v>
      </c>
      <c r="B30" s="30" t="s">
        <v>65</v>
      </c>
      <c r="C30" s="30" t="s">
        <v>66</v>
      </c>
      <c r="D30" s="31">
        <v>42009</v>
      </c>
      <c r="E30" s="33">
        <v>42369</v>
      </c>
      <c r="F30" s="34">
        <v>77760</v>
      </c>
      <c r="G30" s="22" t="s">
        <v>250</v>
      </c>
      <c r="H30" s="32" t="s">
        <v>67</v>
      </c>
      <c r="I30" s="14">
        <v>71280</v>
      </c>
    </row>
    <row r="31" spans="1:9" s="4" customFormat="1" ht="60" customHeight="1">
      <c r="A31" s="29" t="s">
        <v>68</v>
      </c>
      <c r="B31" s="30" t="s">
        <v>69</v>
      </c>
      <c r="C31" s="30" t="s">
        <v>70</v>
      </c>
      <c r="D31" s="31">
        <v>42009</v>
      </c>
      <c r="E31" s="33">
        <v>42369</v>
      </c>
      <c r="F31" s="34">
        <v>256680</v>
      </c>
      <c r="G31" s="22" t="s">
        <v>250</v>
      </c>
      <c r="H31" s="32" t="s">
        <v>71</v>
      </c>
      <c r="I31" s="14">
        <v>235290</v>
      </c>
    </row>
    <row r="32" spans="1:9" s="4" customFormat="1" ht="60" customHeight="1">
      <c r="A32" s="40" t="s">
        <v>229</v>
      </c>
      <c r="B32" s="41" t="s">
        <v>72</v>
      </c>
      <c r="C32" s="41" t="s">
        <v>73</v>
      </c>
      <c r="D32" s="42">
        <v>42009</v>
      </c>
      <c r="E32" s="46">
        <v>42369</v>
      </c>
      <c r="F32" s="28">
        <v>155800</v>
      </c>
      <c r="G32" s="22" t="s">
        <v>253</v>
      </c>
      <c r="H32" s="43" t="s">
        <v>74</v>
      </c>
      <c r="I32" s="14">
        <v>141350</v>
      </c>
    </row>
    <row r="33" spans="1:9" s="4" customFormat="1" ht="60" customHeight="1">
      <c r="A33" s="40"/>
      <c r="B33" s="41"/>
      <c r="C33" s="41"/>
      <c r="D33" s="42"/>
      <c r="E33" s="46" t="s">
        <v>75</v>
      </c>
      <c r="F33" s="28">
        <v>43200</v>
      </c>
      <c r="G33" s="22" t="s">
        <v>250</v>
      </c>
      <c r="H33" s="43"/>
      <c r="I33" s="14">
        <v>32400</v>
      </c>
    </row>
    <row r="34" spans="1:9" s="4" customFormat="1" ht="60" customHeight="1">
      <c r="A34" s="40" t="s">
        <v>76</v>
      </c>
      <c r="B34" s="41" t="s">
        <v>72</v>
      </c>
      <c r="C34" s="41" t="s">
        <v>73</v>
      </c>
      <c r="D34" s="42">
        <v>42009</v>
      </c>
      <c r="E34" s="46">
        <v>42369</v>
      </c>
      <c r="F34" s="28">
        <v>380000</v>
      </c>
      <c r="G34" s="22" t="s">
        <v>253</v>
      </c>
      <c r="H34" s="43" t="s">
        <v>77</v>
      </c>
      <c r="I34" s="14">
        <v>348300</v>
      </c>
    </row>
    <row r="35" spans="1:9" s="4" customFormat="1" ht="60" customHeight="1">
      <c r="A35" s="40"/>
      <c r="B35" s="41"/>
      <c r="C35" s="41"/>
      <c r="D35" s="42"/>
      <c r="E35" s="46" t="s">
        <v>15</v>
      </c>
      <c r="F35" s="28">
        <v>60000</v>
      </c>
      <c r="G35" s="22" t="s">
        <v>254</v>
      </c>
      <c r="H35" s="43"/>
      <c r="I35" s="14">
        <v>55000</v>
      </c>
    </row>
    <row r="36" spans="1:9" s="4" customFormat="1" ht="60" customHeight="1">
      <c r="A36" s="29" t="s">
        <v>78</v>
      </c>
      <c r="B36" s="30" t="s">
        <v>13</v>
      </c>
      <c r="C36" s="30" t="s">
        <v>14</v>
      </c>
      <c r="D36" s="31">
        <v>42009</v>
      </c>
      <c r="E36" s="33" t="s">
        <v>15</v>
      </c>
      <c r="F36" s="34">
        <v>72000</v>
      </c>
      <c r="G36" s="22" t="s">
        <v>254</v>
      </c>
      <c r="H36" s="32" t="s">
        <v>79</v>
      </c>
      <c r="I36" s="14">
        <v>66000</v>
      </c>
    </row>
    <row r="37" spans="1:9" s="4" customFormat="1" ht="60" customHeight="1">
      <c r="A37" s="29" t="s">
        <v>80</v>
      </c>
      <c r="B37" s="30" t="s">
        <v>13</v>
      </c>
      <c r="C37" s="30" t="s">
        <v>14</v>
      </c>
      <c r="D37" s="31">
        <v>42009</v>
      </c>
      <c r="E37" s="33">
        <v>42369</v>
      </c>
      <c r="F37" s="34">
        <v>72000</v>
      </c>
      <c r="G37" s="22" t="s">
        <v>253</v>
      </c>
      <c r="H37" s="32" t="s">
        <v>81</v>
      </c>
      <c r="I37" s="14">
        <v>66000</v>
      </c>
    </row>
    <row r="38" spans="1:9" s="4" customFormat="1" ht="60" customHeight="1">
      <c r="A38" s="29" t="s">
        <v>82</v>
      </c>
      <c r="B38" s="30" t="s">
        <v>13</v>
      </c>
      <c r="C38" s="30" t="s">
        <v>14</v>
      </c>
      <c r="D38" s="31">
        <v>42009</v>
      </c>
      <c r="E38" s="33">
        <v>42369</v>
      </c>
      <c r="F38" s="34">
        <v>72000</v>
      </c>
      <c r="G38" s="22" t="s">
        <v>253</v>
      </c>
      <c r="H38" s="32" t="s">
        <v>83</v>
      </c>
      <c r="I38" s="14">
        <v>66000</v>
      </c>
    </row>
    <row r="39" spans="1:9" s="4" customFormat="1" ht="60" customHeight="1">
      <c r="A39" s="40" t="s">
        <v>84</v>
      </c>
      <c r="B39" s="41" t="s">
        <v>13</v>
      </c>
      <c r="C39" s="41" t="s">
        <v>14</v>
      </c>
      <c r="D39" s="42">
        <v>42009</v>
      </c>
      <c r="E39" s="46">
        <v>42369</v>
      </c>
      <c r="F39" s="28">
        <v>432447.21</v>
      </c>
      <c r="G39" s="22" t="s">
        <v>253</v>
      </c>
      <c r="H39" s="43" t="s">
        <v>85</v>
      </c>
      <c r="I39" s="14">
        <v>361200</v>
      </c>
    </row>
    <row r="40" spans="1:9" s="4" customFormat="1" ht="60" customHeight="1">
      <c r="A40" s="40"/>
      <c r="B40" s="41"/>
      <c r="C40" s="41"/>
      <c r="D40" s="42"/>
      <c r="E40" s="46" t="s">
        <v>15</v>
      </c>
      <c r="F40" s="28">
        <v>127000</v>
      </c>
      <c r="G40" s="22" t="s">
        <v>254</v>
      </c>
      <c r="H40" s="43"/>
      <c r="I40" s="14">
        <v>116400</v>
      </c>
    </row>
    <row r="41" spans="1:9" s="4" customFormat="1" ht="60" customHeight="1">
      <c r="A41" s="40" t="s">
        <v>86</v>
      </c>
      <c r="B41" s="41" t="s">
        <v>87</v>
      </c>
      <c r="C41" s="41" t="s">
        <v>24</v>
      </c>
      <c r="D41" s="42">
        <v>42009</v>
      </c>
      <c r="E41" s="46">
        <v>42369</v>
      </c>
      <c r="F41" s="28">
        <v>380000</v>
      </c>
      <c r="G41" s="22" t="s">
        <v>253</v>
      </c>
      <c r="H41" s="43" t="s">
        <v>88</v>
      </c>
      <c r="I41" s="14">
        <v>348300</v>
      </c>
    </row>
    <row r="42" spans="1:9" s="4" customFormat="1" ht="60" customHeight="1">
      <c r="A42" s="40"/>
      <c r="B42" s="41"/>
      <c r="C42" s="41"/>
      <c r="D42" s="42"/>
      <c r="E42" s="46" t="s">
        <v>89</v>
      </c>
      <c r="F42" s="28">
        <v>60000</v>
      </c>
      <c r="G42" s="22" t="s">
        <v>254</v>
      </c>
      <c r="H42" s="43"/>
      <c r="I42" s="14">
        <v>55000</v>
      </c>
    </row>
    <row r="43" spans="1:9" s="4" customFormat="1" ht="60" customHeight="1">
      <c r="A43" s="29" t="s">
        <v>201</v>
      </c>
      <c r="B43" s="30" t="s">
        <v>13</v>
      </c>
      <c r="C43" s="30" t="s">
        <v>14</v>
      </c>
      <c r="D43" s="31">
        <v>42009</v>
      </c>
      <c r="E43" s="33">
        <v>42369</v>
      </c>
      <c r="F43" s="34">
        <v>220193.06</v>
      </c>
      <c r="G43" s="22" t="s">
        <v>253</v>
      </c>
      <c r="H43" s="32" t="s">
        <v>90</v>
      </c>
      <c r="I43" s="14">
        <v>195637.77</v>
      </c>
    </row>
    <row r="44" spans="1:9" s="4" customFormat="1" ht="60" customHeight="1">
      <c r="A44" s="29" t="s">
        <v>230</v>
      </c>
      <c r="B44" s="30" t="s">
        <v>91</v>
      </c>
      <c r="C44" s="30" t="s">
        <v>92</v>
      </c>
      <c r="D44" s="31">
        <v>42023</v>
      </c>
      <c r="E44" s="33">
        <v>42369</v>
      </c>
      <c r="F44" s="34">
        <v>148386.11</v>
      </c>
      <c r="G44" s="22" t="s">
        <v>253</v>
      </c>
      <c r="H44" s="32" t="s">
        <v>93</v>
      </c>
      <c r="I44" s="14">
        <v>134286.11</v>
      </c>
    </row>
    <row r="45" spans="1:9" s="4" customFormat="1" ht="60" customHeight="1">
      <c r="A45" s="29" t="s">
        <v>94</v>
      </c>
      <c r="B45" s="30" t="s">
        <v>95</v>
      </c>
      <c r="C45" s="30" t="s">
        <v>96</v>
      </c>
      <c r="D45" s="31">
        <v>42009</v>
      </c>
      <c r="E45" s="33">
        <v>42369</v>
      </c>
      <c r="F45" s="34">
        <v>90720</v>
      </c>
      <c r="G45" s="22" t="s">
        <v>250</v>
      </c>
      <c r="H45" s="32" t="s">
        <v>97</v>
      </c>
      <c r="I45" s="14">
        <v>83160</v>
      </c>
    </row>
    <row r="46" spans="1:9" s="4" customFormat="1" ht="60" customHeight="1">
      <c r="A46" s="40" t="s">
        <v>98</v>
      </c>
      <c r="B46" s="41" t="s">
        <v>13</v>
      </c>
      <c r="C46" s="44" t="s">
        <v>14</v>
      </c>
      <c r="D46" s="42">
        <v>42009</v>
      </c>
      <c r="E46" s="46">
        <v>42369</v>
      </c>
      <c r="F46" s="28">
        <v>60000</v>
      </c>
      <c r="G46" s="22" t="s">
        <v>253</v>
      </c>
      <c r="H46" s="38" t="s">
        <v>99</v>
      </c>
      <c r="I46" s="14">
        <v>60000</v>
      </c>
    </row>
    <row r="47" spans="1:9" s="4" customFormat="1" ht="60" customHeight="1">
      <c r="A47" s="40"/>
      <c r="B47" s="41"/>
      <c r="C47" s="44"/>
      <c r="D47" s="42"/>
      <c r="E47" s="46" t="s">
        <v>100</v>
      </c>
      <c r="F47" s="28">
        <v>120000</v>
      </c>
      <c r="G47" s="22" t="s">
        <v>250</v>
      </c>
      <c r="H47" s="38"/>
      <c r="I47" s="14">
        <v>105000</v>
      </c>
    </row>
    <row r="48" spans="1:9" s="4" customFormat="1" ht="60" customHeight="1">
      <c r="A48" s="40"/>
      <c r="B48" s="41"/>
      <c r="C48" s="44"/>
      <c r="D48" s="42"/>
      <c r="E48" s="46" t="s">
        <v>89</v>
      </c>
      <c r="F48" s="28">
        <v>180000</v>
      </c>
      <c r="G48" s="22" t="s">
        <v>254</v>
      </c>
      <c r="H48" s="38"/>
      <c r="I48" s="14">
        <v>165000</v>
      </c>
    </row>
    <row r="49" spans="1:9" s="4" customFormat="1" ht="60" customHeight="1">
      <c r="A49" s="29" t="s">
        <v>101</v>
      </c>
      <c r="B49" s="30" t="s">
        <v>53</v>
      </c>
      <c r="C49" s="30" t="s">
        <v>54</v>
      </c>
      <c r="D49" s="31">
        <v>42009</v>
      </c>
      <c r="E49" s="33">
        <v>42369</v>
      </c>
      <c r="F49" s="34">
        <v>72000</v>
      </c>
      <c r="G49" s="22" t="s">
        <v>253</v>
      </c>
      <c r="H49" s="32" t="s">
        <v>102</v>
      </c>
      <c r="I49" s="14">
        <v>66000</v>
      </c>
    </row>
    <row r="50" spans="1:9" s="4" customFormat="1" ht="60" customHeight="1">
      <c r="A50" s="29" t="s">
        <v>103</v>
      </c>
      <c r="B50" s="30" t="s">
        <v>38</v>
      </c>
      <c r="C50" s="30" t="s">
        <v>39</v>
      </c>
      <c r="D50" s="31">
        <v>42009</v>
      </c>
      <c r="E50" s="33">
        <v>42369</v>
      </c>
      <c r="F50" s="34">
        <v>307489.92</v>
      </c>
      <c r="G50" s="22" t="s">
        <v>253</v>
      </c>
      <c r="H50" s="32" t="s">
        <v>104</v>
      </c>
      <c r="I50" s="14">
        <v>281865.76</v>
      </c>
    </row>
    <row r="51" spans="1:9" s="4" customFormat="1" ht="60" customHeight="1">
      <c r="A51" s="29" t="s">
        <v>105</v>
      </c>
      <c r="B51" s="30" t="s">
        <v>106</v>
      </c>
      <c r="C51" s="30" t="s">
        <v>107</v>
      </c>
      <c r="D51" s="31">
        <v>42009</v>
      </c>
      <c r="E51" s="33">
        <v>42369</v>
      </c>
      <c r="F51" s="34">
        <v>308520</v>
      </c>
      <c r="G51" s="22" t="s">
        <v>250</v>
      </c>
      <c r="H51" s="32" t="s">
        <v>108</v>
      </c>
      <c r="I51" s="14">
        <v>282810</v>
      </c>
    </row>
    <row r="52" spans="1:9" s="4" customFormat="1" ht="60" customHeight="1">
      <c r="A52" s="29" t="s">
        <v>215</v>
      </c>
      <c r="B52" s="30" t="s">
        <v>53</v>
      </c>
      <c r="C52" s="30" t="s">
        <v>54</v>
      </c>
      <c r="D52" s="31">
        <v>42009</v>
      </c>
      <c r="E52" s="33">
        <v>42369</v>
      </c>
      <c r="F52" s="34">
        <v>132120</v>
      </c>
      <c r="G52" s="22" t="s">
        <v>253</v>
      </c>
      <c r="H52" s="32" t="s">
        <v>109</v>
      </c>
      <c r="I52" s="14">
        <v>119440</v>
      </c>
    </row>
    <row r="53" spans="1:9" s="4" customFormat="1" ht="60" customHeight="1">
      <c r="A53" s="40" t="s">
        <v>110</v>
      </c>
      <c r="B53" s="41" t="s">
        <v>53</v>
      </c>
      <c r="C53" s="41" t="s">
        <v>54</v>
      </c>
      <c r="D53" s="42">
        <v>42009</v>
      </c>
      <c r="E53" s="46">
        <v>42369</v>
      </c>
      <c r="F53" s="28">
        <v>35000</v>
      </c>
      <c r="G53" s="22" t="s">
        <v>253</v>
      </c>
      <c r="H53" s="43" t="s">
        <v>111</v>
      </c>
      <c r="I53" s="14">
        <v>32100</v>
      </c>
    </row>
    <row r="54" spans="1:9" s="4" customFormat="1" ht="60" customHeight="1">
      <c r="A54" s="40"/>
      <c r="B54" s="41"/>
      <c r="C54" s="41"/>
      <c r="D54" s="42"/>
      <c r="E54" s="46" t="s">
        <v>15</v>
      </c>
      <c r="F54" s="28">
        <v>45000</v>
      </c>
      <c r="G54" s="22" t="s">
        <v>254</v>
      </c>
      <c r="H54" s="43"/>
      <c r="I54" s="14">
        <v>41250</v>
      </c>
    </row>
    <row r="55" spans="1:9" s="4" customFormat="1" ht="60" customHeight="1">
      <c r="A55" s="29" t="s">
        <v>112</v>
      </c>
      <c r="B55" s="30" t="s">
        <v>113</v>
      </c>
      <c r="C55" s="30" t="s">
        <v>114</v>
      </c>
      <c r="D55" s="31">
        <v>42009</v>
      </c>
      <c r="E55" s="33">
        <v>42369</v>
      </c>
      <c r="F55" s="34">
        <v>234000</v>
      </c>
      <c r="G55" s="22" t="s">
        <v>253</v>
      </c>
      <c r="H55" s="32" t="s">
        <v>115</v>
      </c>
      <c r="I55" s="14">
        <v>203427.83</v>
      </c>
    </row>
    <row r="56" spans="1:9" s="4" customFormat="1" ht="60" customHeight="1">
      <c r="A56" s="29" t="s">
        <v>116</v>
      </c>
      <c r="B56" s="30" t="s">
        <v>117</v>
      </c>
      <c r="C56" s="30" t="s">
        <v>118</v>
      </c>
      <c r="D56" s="31">
        <v>42009</v>
      </c>
      <c r="E56" s="33">
        <v>42369</v>
      </c>
      <c r="F56" s="34">
        <v>280000</v>
      </c>
      <c r="G56" s="22" t="s">
        <v>253</v>
      </c>
      <c r="H56" s="32" t="s">
        <v>119</v>
      </c>
      <c r="I56" s="14">
        <v>280000</v>
      </c>
    </row>
    <row r="57" spans="1:9" s="4" customFormat="1" ht="60" customHeight="1">
      <c r="A57" s="40" t="s">
        <v>120</v>
      </c>
      <c r="B57" s="41" t="s">
        <v>72</v>
      </c>
      <c r="C57" s="41" t="s">
        <v>73</v>
      </c>
      <c r="D57" s="42">
        <v>42009</v>
      </c>
      <c r="E57" s="46" t="s">
        <v>15</v>
      </c>
      <c r="F57" s="28">
        <v>347797.94</v>
      </c>
      <c r="G57" s="22">
        <v>1</v>
      </c>
      <c r="H57" s="43" t="s">
        <v>121</v>
      </c>
      <c r="I57" s="14">
        <v>318817.94</v>
      </c>
    </row>
    <row r="58" spans="1:9" s="4" customFormat="1" ht="60" customHeight="1">
      <c r="A58" s="40"/>
      <c r="B58" s="41"/>
      <c r="C58" s="41"/>
      <c r="D58" s="42"/>
      <c r="E58" s="46">
        <v>42369</v>
      </c>
      <c r="F58" s="28">
        <v>39600</v>
      </c>
      <c r="G58" s="22">
        <v>5</v>
      </c>
      <c r="H58" s="43"/>
      <c r="I58" s="14">
        <v>36300</v>
      </c>
    </row>
    <row r="59" spans="1:9" s="4" customFormat="1" ht="60" customHeight="1">
      <c r="A59" s="40" t="s">
        <v>122</v>
      </c>
      <c r="B59" s="41" t="s">
        <v>123</v>
      </c>
      <c r="C59" s="41" t="s">
        <v>24</v>
      </c>
      <c r="D59" s="42">
        <v>42009</v>
      </c>
      <c r="E59" s="46" t="s">
        <v>15</v>
      </c>
      <c r="F59" s="28">
        <v>85800</v>
      </c>
      <c r="G59" s="22">
        <v>2</v>
      </c>
      <c r="H59" s="43" t="s">
        <v>124</v>
      </c>
      <c r="I59" s="14">
        <v>77400</v>
      </c>
    </row>
    <row r="60" spans="1:9" s="4" customFormat="1" ht="60" customHeight="1">
      <c r="A60" s="40"/>
      <c r="B60" s="41"/>
      <c r="C60" s="41"/>
      <c r="D60" s="42"/>
      <c r="E60" s="46" t="s">
        <v>100</v>
      </c>
      <c r="F60" s="28">
        <v>15000</v>
      </c>
      <c r="G60" s="22">
        <v>5</v>
      </c>
      <c r="H60" s="43"/>
      <c r="I60" s="14">
        <v>15000</v>
      </c>
    </row>
    <row r="61" spans="1:9" s="4" customFormat="1" ht="60" customHeight="1">
      <c r="A61" s="29" t="s">
        <v>125</v>
      </c>
      <c r="B61" s="30" t="s">
        <v>38</v>
      </c>
      <c r="C61" s="30" t="s">
        <v>39</v>
      </c>
      <c r="D61" s="31">
        <v>42009</v>
      </c>
      <c r="E61" s="33" t="s">
        <v>15</v>
      </c>
      <c r="F61" s="34">
        <v>34000</v>
      </c>
      <c r="G61" s="22" t="s">
        <v>254</v>
      </c>
      <c r="H61" s="32" t="s">
        <v>126</v>
      </c>
      <c r="I61" s="14">
        <v>31170</v>
      </c>
    </row>
    <row r="62" spans="1:9" s="4" customFormat="1" ht="60" customHeight="1">
      <c r="A62" s="40" t="s">
        <v>216</v>
      </c>
      <c r="B62" s="41" t="s">
        <v>127</v>
      </c>
      <c r="C62" s="41" t="s">
        <v>128</v>
      </c>
      <c r="D62" s="42">
        <v>42009</v>
      </c>
      <c r="E62" s="46">
        <v>42369</v>
      </c>
      <c r="F62" s="28">
        <v>50000</v>
      </c>
      <c r="G62" s="22" t="s">
        <v>253</v>
      </c>
      <c r="H62" s="43" t="s">
        <v>129</v>
      </c>
      <c r="I62" s="14">
        <v>50000</v>
      </c>
    </row>
    <row r="63" spans="1:9" s="4" customFormat="1" ht="60" customHeight="1">
      <c r="A63" s="40"/>
      <c r="B63" s="41"/>
      <c r="C63" s="41"/>
      <c r="D63" s="42"/>
      <c r="E63" s="46" t="s">
        <v>100</v>
      </c>
      <c r="F63" s="28">
        <v>70000</v>
      </c>
      <c r="G63" s="22" t="s">
        <v>250</v>
      </c>
      <c r="H63" s="43"/>
      <c r="I63" s="14">
        <v>60000</v>
      </c>
    </row>
    <row r="64" spans="1:9" s="4" customFormat="1" ht="60" customHeight="1">
      <c r="A64" s="29" t="s">
        <v>130</v>
      </c>
      <c r="B64" s="30" t="s">
        <v>69</v>
      </c>
      <c r="C64" s="30" t="s">
        <v>70</v>
      </c>
      <c r="D64" s="31">
        <v>42033</v>
      </c>
      <c r="E64" s="33">
        <v>42369</v>
      </c>
      <c r="F64" s="34">
        <v>118800</v>
      </c>
      <c r="G64" s="22" t="s">
        <v>250</v>
      </c>
      <c r="H64" s="32" t="s">
        <v>131</v>
      </c>
      <c r="I64" s="14">
        <v>108000</v>
      </c>
    </row>
    <row r="65" spans="1:9" s="4" customFormat="1" ht="60" customHeight="1">
      <c r="A65" s="29" t="s">
        <v>140</v>
      </c>
      <c r="B65" s="30" t="s">
        <v>141</v>
      </c>
      <c r="C65" s="30" t="s">
        <v>142</v>
      </c>
      <c r="D65" s="31">
        <v>42033</v>
      </c>
      <c r="E65" s="33">
        <v>42369</v>
      </c>
      <c r="F65" s="34">
        <v>303494.08</v>
      </c>
      <c r="G65" s="22" t="s">
        <v>250</v>
      </c>
      <c r="H65" s="32" t="s">
        <v>143</v>
      </c>
      <c r="I65" s="14">
        <v>275994.08</v>
      </c>
    </row>
    <row r="66" spans="1:9" s="4" customFormat="1" ht="60" customHeight="1">
      <c r="A66" s="29" t="s">
        <v>144</v>
      </c>
      <c r="B66" s="30" t="s">
        <v>53</v>
      </c>
      <c r="C66" s="30" t="s">
        <v>54</v>
      </c>
      <c r="D66" s="31">
        <v>42037</v>
      </c>
      <c r="E66" s="33">
        <v>42369</v>
      </c>
      <c r="F66" s="34">
        <v>70000</v>
      </c>
      <c r="G66" s="22" t="s">
        <v>250</v>
      </c>
      <c r="H66" s="32" t="s">
        <v>145</v>
      </c>
      <c r="I66" s="14">
        <v>63000</v>
      </c>
    </row>
    <row r="67" spans="1:9" s="4" customFormat="1" ht="60" customHeight="1">
      <c r="A67" s="29" t="s">
        <v>170</v>
      </c>
      <c r="B67" s="30" t="s">
        <v>13</v>
      </c>
      <c r="C67" s="30" t="s">
        <v>14</v>
      </c>
      <c r="D67" s="31">
        <v>42062</v>
      </c>
      <c r="E67" s="33">
        <v>42369</v>
      </c>
      <c r="F67" s="34">
        <v>70000</v>
      </c>
      <c r="G67" s="22" t="s">
        <v>250</v>
      </c>
      <c r="H67" s="32" t="s">
        <v>171</v>
      </c>
      <c r="I67" s="14">
        <v>63000</v>
      </c>
    </row>
    <row r="68" spans="1:9" s="4" customFormat="1" ht="60" customHeight="1">
      <c r="A68" s="29" t="s">
        <v>172</v>
      </c>
      <c r="B68" s="30" t="s">
        <v>13</v>
      </c>
      <c r="C68" s="30" t="s">
        <v>14</v>
      </c>
      <c r="D68" s="31">
        <v>42062</v>
      </c>
      <c r="E68" s="33">
        <v>42369</v>
      </c>
      <c r="F68" s="34">
        <v>70000</v>
      </c>
      <c r="G68" s="22" t="s">
        <v>250</v>
      </c>
      <c r="H68" s="32" t="s">
        <v>173</v>
      </c>
      <c r="I68" s="14">
        <v>63000</v>
      </c>
    </row>
    <row r="69" spans="1:9" s="4" customFormat="1" ht="60" customHeight="1">
      <c r="A69" s="29" t="s">
        <v>174</v>
      </c>
      <c r="B69" s="30" t="s">
        <v>13</v>
      </c>
      <c r="C69" s="30" t="s">
        <v>14</v>
      </c>
      <c r="D69" s="31">
        <v>42062</v>
      </c>
      <c r="E69" s="33">
        <v>42369</v>
      </c>
      <c r="F69" s="34">
        <v>70000</v>
      </c>
      <c r="G69" s="22" t="s">
        <v>250</v>
      </c>
      <c r="H69" s="32" t="s">
        <v>175</v>
      </c>
      <c r="I69" s="14">
        <v>63000</v>
      </c>
    </row>
    <row r="70" spans="1:9" s="4" customFormat="1" ht="60" customHeight="1">
      <c r="A70" s="29" t="s">
        <v>176</v>
      </c>
      <c r="B70" s="30" t="s">
        <v>13</v>
      </c>
      <c r="C70" s="30" t="s">
        <v>14</v>
      </c>
      <c r="D70" s="31">
        <v>42062</v>
      </c>
      <c r="E70" s="33">
        <v>42369</v>
      </c>
      <c r="F70" s="34">
        <v>70000</v>
      </c>
      <c r="G70" s="22" t="s">
        <v>250</v>
      </c>
      <c r="H70" s="32" t="s">
        <v>177</v>
      </c>
      <c r="I70" s="14">
        <v>63000</v>
      </c>
    </row>
    <row r="71" spans="1:9" s="4" customFormat="1" ht="60" customHeight="1">
      <c r="A71" s="29" t="s">
        <v>146</v>
      </c>
      <c r="B71" s="30" t="s">
        <v>23</v>
      </c>
      <c r="C71" s="30" t="s">
        <v>24</v>
      </c>
      <c r="D71" s="31">
        <v>42009</v>
      </c>
      <c r="E71" s="33">
        <v>42369</v>
      </c>
      <c r="F71" s="34">
        <v>72000</v>
      </c>
      <c r="G71" s="22" t="s">
        <v>253</v>
      </c>
      <c r="H71" s="32" t="s">
        <v>147</v>
      </c>
      <c r="I71" s="14">
        <v>66000</v>
      </c>
    </row>
    <row r="72" spans="1:9" s="4" customFormat="1" ht="60" customHeight="1">
      <c r="A72" s="29" t="s">
        <v>148</v>
      </c>
      <c r="B72" s="30" t="s">
        <v>23</v>
      </c>
      <c r="C72" s="30" t="s">
        <v>24</v>
      </c>
      <c r="D72" s="31">
        <v>42009</v>
      </c>
      <c r="E72" s="33">
        <v>42185</v>
      </c>
      <c r="F72" s="34">
        <v>72000</v>
      </c>
      <c r="G72" s="22" t="s">
        <v>253</v>
      </c>
      <c r="H72" s="32" t="s">
        <v>149</v>
      </c>
      <c r="I72" s="14">
        <v>72000</v>
      </c>
    </row>
    <row r="73" spans="1:9" s="4" customFormat="1" ht="60" customHeight="1">
      <c r="A73" s="29" t="s">
        <v>150</v>
      </c>
      <c r="B73" s="30" t="s">
        <v>23</v>
      </c>
      <c r="C73" s="30" t="s">
        <v>24</v>
      </c>
      <c r="D73" s="31">
        <v>42009</v>
      </c>
      <c r="E73" s="33">
        <v>42369</v>
      </c>
      <c r="F73" s="34">
        <v>54800</v>
      </c>
      <c r="G73" s="22" t="s">
        <v>253</v>
      </c>
      <c r="H73" s="32" t="s">
        <v>151</v>
      </c>
      <c r="I73" s="14">
        <v>50250</v>
      </c>
    </row>
    <row r="74" spans="1:9" s="4" customFormat="1" ht="60" customHeight="1">
      <c r="A74" s="29" t="s">
        <v>255</v>
      </c>
      <c r="B74" s="30" t="s">
        <v>23</v>
      </c>
      <c r="C74" s="30" t="s">
        <v>24</v>
      </c>
      <c r="D74" s="31">
        <v>42009</v>
      </c>
      <c r="E74" s="33">
        <v>42369</v>
      </c>
      <c r="F74" s="34">
        <v>210912.96</v>
      </c>
      <c r="G74" s="22" t="s">
        <v>253</v>
      </c>
      <c r="H74" s="32" t="s">
        <v>152</v>
      </c>
      <c r="I74" s="14">
        <v>189912.96</v>
      </c>
    </row>
    <row r="75" spans="1:9" s="4" customFormat="1" ht="60" customHeight="1">
      <c r="A75" s="29" t="s">
        <v>132</v>
      </c>
      <c r="B75" s="30" t="s">
        <v>127</v>
      </c>
      <c r="C75" s="30" t="s">
        <v>128</v>
      </c>
      <c r="D75" s="31">
        <v>42009</v>
      </c>
      <c r="E75" s="33">
        <v>42369</v>
      </c>
      <c r="F75" s="34">
        <v>16800</v>
      </c>
      <c r="G75" s="22" t="s">
        <v>253</v>
      </c>
      <c r="H75" s="32" t="s">
        <v>133</v>
      </c>
      <c r="I75" s="14">
        <v>16800</v>
      </c>
    </row>
    <row r="76" spans="1:9" s="4" customFormat="1" ht="60" customHeight="1">
      <c r="A76" s="29" t="s">
        <v>134</v>
      </c>
      <c r="B76" s="30" t="s">
        <v>135</v>
      </c>
      <c r="C76" s="30" t="s">
        <v>136</v>
      </c>
      <c r="D76" s="31">
        <v>42037</v>
      </c>
      <c r="E76" s="33">
        <v>42369</v>
      </c>
      <c r="F76" s="34">
        <v>300000</v>
      </c>
      <c r="G76" s="22" t="s">
        <v>253</v>
      </c>
      <c r="H76" s="32" t="s">
        <v>137</v>
      </c>
      <c r="I76" s="14">
        <v>300000</v>
      </c>
    </row>
    <row r="77" spans="1:9" s="4" customFormat="1" ht="60" customHeight="1">
      <c r="A77" s="29" t="s">
        <v>138</v>
      </c>
      <c r="B77" s="30" t="s">
        <v>117</v>
      </c>
      <c r="C77" s="30" t="s">
        <v>118</v>
      </c>
      <c r="D77" s="31">
        <v>42032</v>
      </c>
      <c r="E77" s="33">
        <v>42369</v>
      </c>
      <c r="F77" s="34">
        <v>185000</v>
      </c>
      <c r="G77" s="22" t="s">
        <v>253</v>
      </c>
      <c r="H77" s="32" t="s">
        <v>139</v>
      </c>
      <c r="I77" s="14">
        <v>185000</v>
      </c>
    </row>
    <row r="78" spans="1:9" s="4" customFormat="1" ht="60" customHeight="1">
      <c r="A78" s="29" t="s">
        <v>153</v>
      </c>
      <c r="B78" s="30" t="s">
        <v>154</v>
      </c>
      <c r="C78" s="30" t="s">
        <v>155</v>
      </c>
      <c r="D78" s="31">
        <v>42037</v>
      </c>
      <c r="E78" s="33">
        <v>42369</v>
      </c>
      <c r="F78" s="34">
        <v>120000</v>
      </c>
      <c r="G78" s="22" t="s">
        <v>253</v>
      </c>
      <c r="H78" s="32" t="s">
        <v>156</v>
      </c>
      <c r="I78" s="14">
        <v>120000</v>
      </c>
    </row>
    <row r="79" spans="1:9" s="4" customFormat="1" ht="60" customHeight="1">
      <c r="A79" s="29" t="s">
        <v>157</v>
      </c>
      <c r="B79" s="30" t="s">
        <v>158</v>
      </c>
      <c r="C79" s="30" t="s">
        <v>159</v>
      </c>
      <c r="D79" s="31">
        <v>42037</v>
      </c>
      <c r="E79" s="33">
        <v>42369</v>
      </c>
      <c r="F79" s="34">
        <v>180000</v>
      </c>
      <c r="G79" s="22" t="s">
        <v>253</v>
      </c>
      <c r="H79" s="32" t="s">
        <v>160</v>
      </c>
      <c r="I79" s="14">
        <v>180000</v>
      </c>
    </row>
    <row r="80" spans="1:9" s="4" customFormat="1" ht="60" customHeight="1">
      <c r="A80" s="29" t="s">
        <v>161</v>
      </c>
      <c r="B80" s="30" t="s">
        <v>158</v>
      </c>
      <c r="C80" s="30" t="s">
        <v>159</v>
      </c>
      <c r="D80" s="31">
        <v>42037</v>
      </c>
      <c r="E80" s="33">
        <v>42369</v>
      </c>
      <c r="F80" s="34">
        <v>400000</v>
      </c>
      <c r="G80" s="22" t="s">
        <v>253</v>
      </c>
      <c r="H80" s="32" t="s">
        <v>162</v>
      </c>
      <c r="I80" s="14">
        <v>400000</v>
      </c>
    </row>
    <row r="81" spans="1:9" s="4" customFormat="1" ht="60" customHeight="1">
      <c r="A81" s="29" t="s">
        <v>163</v>
      </c>
      <c r="B81" s="30" t="s">
        <v>158</v>
      </c>
      <c r="C81" s="30" t="s">
        <v>159</v>
      </c>
      <c r="D81" s="31">
        <v>42037</v>
      </c>
      <c r="E81" s="33">
        <v>42369</v>
      </c>
      <c r="F81" s="34">
        <v>150000</v>
      </c>
      <c r="G81" s="22" t="s">
        <v>253</v>
      </c>
      <c r="H81" s="32" t="s">
        <v>164</v>
      </c>
      <c r="I81" s="14">
        <v>150000</v>
      </c>
    </row>
    <row r="82" spans="1:9" s="4" customFormat="1" ht="60" customHeight="1">
      <c r="A82" s="29" t="s">
        <v>165</v>
      </c>
      <c r="B82" s="30" t="s">
        <v>158</v>
      </c>
      <c r="C82" s="30" t="s">
        <v>159</v>
      </c>
      <c r="D82" s="31">
        <v>42055</v>
      </c>
      <c r="E82" s="33">
        <v>42369</v>
      </c>
      <c r="F82" s="34">
        <v>119800</v>
      </c>
      <c r="G82" s="22" t="s">
        <v>253</v>
      </c>
      <c r="H82" s="32" t="s">
        <v>166</v>
      </c>
      <c r="I82" s="14">
        <v>119800</v>
      </c>
    </row>
    <row r="83" spans="1:9" s="4" customFormat="1" ht="60" customHeight="1">
      <c r="A83" s="29" t="s">
        <v>178</v>
      </c>
      <c r="B83" s="30" t="s">
        <v>179</v>
      </c>
      <c r="C83" s="30" t="s">
        <v>180</v>
      </c>
      <c r="D83" s="31">
        <v>42062</v>
      </c>
      <c r="E83" s="33">
        <v>42369</v>
      </c>
      <c r="F83" s="34">
        <v>60000</v>
      </c>
      <c r="G83" s="22" t="s">
        <v>253</v>
      </c>
      <c r="H83" s="32" t="s">
        <v>181</v>
      </c>
      <c r="I83" s="14">
        <v>60000</v>
      </c>
    </row>
    <row r="84" spans="1:9" s="4" customFormat="1" ht="60" customHeight="1">
      <c r="A84" s="29" t="s">
        <v>182</v>
      </c>
      <c r="B84" s="30" t="s">
        <v>179</v>
      </c>
      <c r="C84" s="30" t="s">
        <v>180</v>
      </c>
      <c r="D84" s="31">
        <v>42062</v>
      </c>
      <c r="E84" s="33">
        <v>42369</v>
      </c>
      <c r="F84" s="34">
        <v>60000</v>
      </c>
      <c r="G84" s="22" t="s">
        <v>253</v>
      </c>
      <c r="H84" s="32" t="s">
        <v>183</v>
      </c>
      <c r="I84" s="14">
        <v>60000</v>
      </c>
    </row>
    <row r="85" spans="1:9" s="4" customFormat="1" ht="60" customHeight="1">
      <c r="A85" s="29" t="s">
        <v>184</v>
      </c>
      <c r="B85" s="30" t="s">
        <v>185</v>
      </c>
      <c r="C85" s="30" t="s">
        <v>186</v>
      </c>
      <c r="D85" s="31">
        <v>42068</v>
      </c>
      <c r="E85" s="33">
        <v>42369</v>
      </c>
      <c r="F85" s="34">
        <v>120000</v>
      </c>
      <c r="G85" s="22" t="s">
        <v>253</v>
      </c>
      <c r="H85" s="32" t="s">
        <v>187</v>
      </c>
      <c r="I85" s="14">
        <v>120000</v>
      </c>
    </row>
    <row r="86" spans="1:9" s="4" customFormat="1" ht="60" customHeight="1">
      <c r="A86" s="29" t="s">
        <v>188</v>
      </c>
      <c r="B86" s="30" t="s">
        <v>38</v>
      </c>
      <c r="C86" s="30" t="s">
        <v>189</v>
      </c>
      <c r="D86" s="31">
        <v>42065</v>
      </c>
      <c r="E86" s="33">
        <v>42369</v>
      </c>
      <c r="F86" s="34">
        <v>130014.1</v>
      </c>
      <c r="G86" s="22" t="s">
        <v>253</v>
      </c>
      <c r="H86" s="32" t="s">
        <v>190</v>
      </c>
      <c r="I86" s="14">
        <v>117012.69</v>
      </c>
    </row>
    <row r="87" spans="1:9" s="4" customFormat="1" ht="60" customHeight="1">
      <c r="A87" s="29" t="s">
        <v>191</v>
      </c>
      <c r="B87" s="30" t="s">
        <v>38</v>
      </c>
      <c r="C87" s="30" t="s">
        <v>189</v>
      </c>
      <c r="D87" s="31">
        <v>42065</v>
      </c>
      <c r="E87" s="33">
        <v>42369</v>
      </c>
      <c r="F87" s="34">
        <v>222736.8</v>
      </c>
      <c r="G87" s="22" t="s">
        <v>253</v>
      </c>
      <c r="H87" s="32" t="s">
        <v>192</v>
      </c>
      <c r="I87" s="14">
        <v>200463.12</v>
      </c>
    </row>
    <row r="88" spans="1:9" s="4" customFormat="1" ht="60" customHeight="1">
      <c r="A88" s="29" t="s">
        <v>193</v>
      </c>
      <c r="B88" s="30" t="s">
        <v>91</v>
      </c>
      <c r="C88" s="30" t="s">
        <v>92</v>
      </c>
      <c r="D88" s="31">
        <v>42076</v>
      </c>
      <c r="E88" s="33">
        <v>42369</v>
      </c>
      <c r="F88" s="34">
        <v>257552</v>
      </c>
      <c r="G88" s="22" t="s">
        <v>253</v>
      </c>
      <c r="H88" s="32" t="s">
        <v>194</v>
      </c>
      <c r="I88" s="14">
        <v>231796.8</v>
      </c>
    </row>
    <row r="89" spans="1:9" s="4" customFormat="1" ht="60" customHeight="1">
      <c r="A89" s="29" t="s">
        <v>195</v>
      </c>
      <c r="B89" s="30" t="s">
        <v>91</v>
      </c>
      <c r="C89" s="30" t="s">
        <v>92</v>
      </c>
      <c r="D89" s="31">
        <v>42076</v>
      </c>
      <c r="E89" s="33">
        <v>42369</v>
      </c>
      <c r="F89" s="34">
        <v>60015</v>
      </c>
      <c r="G89" s="22" t="s">
        <v>253</v>
      </c>
      <c r="H89" s="32" t="s">
        <v>196</v>
      </c>
      <c r="I89" s="14">
        <v>60015</v>
      </c>
    </row>
    <row r="90" spans="1:9" s="4" customFormat="1" ht="60" customHeight="1">
      <c r="A90" s="29" t="s">
        <v>197</v>
      </c>
      <c r="B90" s="30" t="s">
        <v>198</v>
      </c>
      <c r="C90" s="30" t="s">
        <v>199</v>
      </c>
      <c r="D90" s="31">
        <v>42095</v>
      </c>
      <c r="E90" s="33">
        <v>42369</v>
      </c>
      <c r="F90" s="34">
        <v>150000</v>
      </c>
      <c r="G90" s="22" t="s">
        <v>253</v>
      </c>
      <c r="H90" s="32" t="s">
        <v>200</v>
      </c>
      <c r="I90" s="14">
        <v>150000</v>
      </c>
    </row>
    <row r="91" spans="1:9" s="4" customFormat="1" ht="60" customHeight="1">
      <c r="A91" s="29" t="s">
        <v>202</v>
      </c>
      <c r="B91" s="30" t="s">
        <v>203</v>
      </c>
      <c r="C91" s="30" t="s">
        <v>204</v>
      </c>
      <c r="D91" s="31">
        <v>42095</v>
      </c>
      <c r="E91" s="33">
        <v>115417</v>
      </c>
      <c r="F91" s="34">
        <v>280000</v>
      </c>
      <c r="G91" s="22" t="s">
        <v>253</v>
      </c>
      <c r="H91" s="32" t="s">
        <v>205</v>
      </c>
      <c r="I91" s="14">
        <v>248889</v>
      </c>
    </row>
    <row r="92" spans="1:9" s="4" customFormat="1" ht="60" customHeight="1">
      <c r="A92" s="29" t="s">
        <v>206</v>
      </c>
      <c r="B92" s="30" t="s">
        <v>207</v>
      </c>
      <c r="C92" s="30" t="s">
        <v>208</v>
      </c>
      <c r="D92" s="31">
        <v>42096</v>
      </c>
      <c r="E92" s="33">
        <v>42369</v>
      </c>
      <c r="F92" s="34">
        <v>120000</v>
      </c>
      <c r="G92" s="22" t="s">
        <v>253</v>
      </c>
      <c r="H92" s="32" t="s">
        <v>209</v>
      </c>
      <c r="I92" s="14">
        <v>120000</v>
      </c>
    </row>
    <row r="93" spans="1:9" s="4" customFormat="1" ht="60" customHeight="1">
      <c r="A93" s="40" t="s">
        <v>231</v>
      </c>
      <c r="B93" s="41" t="s">
        <v>210</v>
      </c>
      <c r="C93" s="44" t="s">
        <v>211</v>
      </c>
      <c r="D93" s="42">
        <v>42117</v>
      </c>
      <c r="E93" s="46">
        <v>42304</v>
      </c>
      <c r="F93" s="28">
        <f>3389298+9614214</f>
        <v>13003512</v>
      </c>
      <c r="G93" s="22" t="s">
        <v>253</v>
      </c>
      <c r="H93" s="38" t="s">
        <v>212</v>
      </c>
      <c r="I93" s="14">
        <v>13003512</v>
      </c>
    </row>
    <row r="94" spans="1:9" s="4" customFormat="1" ht="60" customHeight="1">
      <c r="A94" s="40"/>
      <c r="B94" s="41"/>
      <c r="C94" s="44"/>
      <c r="D94" s="42"/>
      <c r="E94" s="46"/>
      <c r="F94" s="28">
        <f>1008000</f>
        <v>1008000</v>
      </c>
      <c r="G94" s="22">
        <v>2</v>
      </c>
      <c r="H94" s="38"/>
      <c r="I94" s="14">
        <v>1008000</v>
      </c>
    </row>
    <row r="95" spans="1:9" s="4" customFormat="1" ht="60" customHeight="1">
      <c r="A95" s="40"/>
      <c r="B95" s="41"/>
      <c r="C95" s="44"/>
      <c r="D95" s="42"/>
      <c r="E95" s="46"/>
      <c r="F95" s="28">
        <f>1050000+2308782</f>
        <v>3358782</v>
      </c>
      <c r="G95" s="22" t="s">
        <v>254</v>
      </c>
      <c r="H95" s="38"/>
      <c r="I95" s="14">
        <v>3358782</v>
      </c>
    </row>
    <row r="96" spans="1:9" s="4" customFormat="1" ht="60" customHeight="1">
      <c r="A96" s="29" t="s">
        <v>213</v>
      </c>
      <c r="B96" s="30" t="s">
        <v>141</v>
      </c>
      <c r="C96" s="30" t="s">
        <v>142</v>
      </c>
      <c r="D96" s="31">
        <v>42123</v>
      </c>
      <c r="E96" s="33">
        <v>42216</v>
      </c>
      <c r="F96" s="34">
        <v>27000</v>
      </c>
      <c r="G96" s="22" t="s">
        <v>253</v>
      </c>
      <c r="H96" s="32" t="s">
        <v>214</v>
      </c>
      <c r="I96" s="14">
        <v>27000</v>
      </c>
    </row>
    <row r="97" spans="1:9" s="4" customFormat="1" ht="60" customHeight="1">
      <c r="A97" s="29" t="s">
        <v>217</v>
      </c>
      <c r="B97" s="30" t="s">
        <v>179</v>
      </c>
      <c r="C97" s="30" t="s">
        <v>218</v>
      </c>
      <c r="D97" s="31">
        <v>42163</v>
      </c>
      <c r="E97" s="33">
        <v>42216</v>
      </c>
      <c r="F97" s="34">
        <v>60000</v>
      </c>
      <c r="G97" s="22" t="s">
        <v>253</v>
      </c>
      <c r="H97" s="32" t="s">
        <v>219</v>
      </c>
      <c r="I97" s="14">
        <v>60000</v>
      </c>
    </row>
    <row r="98" spans="1:9" s="4" customFormat="1" ht="60" customHeight="1">
      <c r="A98" s="40" t="s">
        <v>220</v>
      </c>
      <c r="B98" s="41" t="s">
        <v>53</v>
      </c>
      <c r="C98" s="41" t="s">
        <v>54</v>
      </c>
      <c r="D98" s="42">
        <v>42173</v>
      </c>
      <c r="E98" s="46">
        <v>42538</v>
      </c>
      <c r="F98" s="28">
        <v>20008.04</v>
      </c>
      <c r="G98" s="22" t="s">
        <v>253</v>
      </c>
      <c r="H98" s="43" t="s">
        <v>221</v>
      </c>
      <c r="I98" s="14">
        <v>8808.04</v>
      </c>
    </row>
    <row r="99" spans="1:9" s="4" customFormat="1" ht="60" customHeight="1">
      <c r="A99" s="40"/>
      <c r="B99" s="41"/>
      <c r="C99" s="41"/>
      <c r="D99" s="42"/>
      <c r="E99" s="46"/>
      <c r="F99" s="28">
        <v>100000</v>
      </c>
      <c r="G99" s="22" t="s">
        <v>254</v>
      </c>
      <c r="H99" s="43"/>
      <c r="I99" s="14">
        <v>41900</v>
      </c>
    </row>
    <row r="100" spans="1:9" s="4" customFormat="1" ht="60" customHeight="1">
      <c r="A100" s="29" t="s">
        <v>222</v>
      </c>
      <c r="B100" s="30" t="s">
        <v>223</v>
      </c>
      <c r="C100" s="30" t="s">
        <v>224</v>
      </c>
      <c r="D100" s="31">
        <v>42178</v>
      </c>
      <c r="E100" s="33">
        <v>42369</v>
      </c>
      <c r="F100" s="34">
        <v>37850</v>
      </c>
      <c r="G100" s="22" t="s">
        <v>253</v>
      </c>
      <c r="H100" s="32" t="s">
        <v>225</v>
      </c>
      <c r="I100" s="14">
        <v>37850</v>
      </c>
    </row>
    <row r="101" spans="1:9" s="4" customFormat="1" ht="60" customHeight="1">
      <c r="A101" s="29" t="s">
        <v>226</v>
      </c>
      <c r="B101" s="30" t="s">
        <v>57</v>
      </c>
      <c r="C101" s="30" t="s">
        <v>227</v>
      </c>
      <c r="D101" s="31">
        <v>42178</v>
      </c>
      <c r="E101" s="33">
        <v>42216</v>
      </c>
      <c r="F101" s="34">
        <v>90000</v>
      </c>
      <c r="G101" s="22" t="s">
        <v>253</v>
      </c>
      <c r="H101" s="32" t="s">
        <v>228</v>
      </c>
      <c r="I101" s="14">
        <v>90000</v>
      </c>
    </row>
    <row r="102" spans="1:9" s="4" customFormat="1" ht="60" customHeight="1">
      <c r="A102" s="40" t="s">
        <v>232</v>
      </c>
      <c r="B102" s="41" t="s">
        <v>233</v>
      </c>
      <c r="C102" s="41" t="s">
        <v>234</v>
      </c>
      <c r="D102" s="42">
        <v>42184</v>
      </c>
      <c r="E102" s="46" t="s">
        <v>235</v>
      </c>
      <c r="F102" s="28">
        <v>60200</v>
      </c>
      <c r="G102" s="22" t="s">
        <v>253</v>
      </c>
      <c r="H102" s="43" t="s">
        <v>236</v>
      </c>
      <c r="I102" s="14">
        <v>50200</v>
      </c>
    </row>
    <row r="103" spans="1:9" s="4" customFormat="1" ht="60" customHeight="1">
      <c r="A103" s="40"/>
      <c r="B103" s="41"/>
      <c r="C103" s="41"/>
      <c r="D103" s="42"/>
      <c r="E103" s="46"/>
      <c r="F103" s="28">
        <v>86800</v>
      </c>
      <c r="G103" s="22" t="s">
        <v>250</v>
      </c>
      <c r="H103" s="43"/>
      <c r="I103" s="14">
        <v>72400</v>
      </c>
    </row>
    <row r="104" spans="1:9" s="4" customFormat="1" ht="60" customHeight="1">
      <c r="A104" s="29" t="s">
        <v>237</v>
      </c>
      <c r="B104" s="30" t="s">
        <v>127</v>
      </c>
      <c r="C104" s="30" t="s">
        <v>128</v>
      </c>
      <c r="D104" s="31">
        <v>42184</v>
      </c>
      <c r="E104" s="33">
        <v>42369</v>
      </c>
      <c r="F104" s="34">
        <v>52000</v>
      </c>
      <c r="G104" s="22">
        <v>3</v>
      </c>
      <c r="H104" s="32" t="s">
        <v>238</v>
      </c>
      <c r="I104" s="14">
        <v>44076.3</v>
      </c>
    </row>
    <row r="105" spans="1:9" s="4" customFormat="1" ht="60" customHeight="1">
      <c r="A105" s="29" t="s">
        <v>239</v>
      </c>
      <c r="B105" s="30" t="s">
        <v>38</v>
      </c>
      <c r="C105" s="30" t="s">
        <v>189</v>
      </c>
      <c r="D105" s="31">
        <v>42181</v>
      </c>
      <c r="E105" s="33">
        <v>42369</v>
      </c>
      <c r="F105" s="34">
        <v>26800</v>
      </c>
      <c r="G105" s="22" t="s">
        <v>253</v>
      </c>
      <c r="H105" s="32" t="s">
        <v>240</v>
      </c>
      <c r="I105" s="14">
        <v>22332</v>
      </c>
    </row>
    <row r="106" spans="1:9" s="4" customFormat="1" ht="60" customHeight="1">
      <c r="A106" s="29" t="s">
        <v>241</v>
      </c>
      <c r="B106" s="30" t="s">
        <v>53</v>
      </c>
      <c r="C106" s="30" t="s">
        <v>54</v>
      </c>
      <c r="D106" s="31">
        <v>42184</v>
      </c>
      <c r="E106" s="33">
        <v>42338</v>
      </c>
      <c r="F106" s="34">
        <v>12441.98</v>
      </c>
      <c r="G106" s="22" t="s">
        <v>253</v>
      </c>
      <c r="H106" s="32" t="s">
        <v>242</v>
      </c>
      <c r="I106" s="14">
        <v>12441.98</v>
      </c>
    </row>
    <row r="107" spans="1:9" s="4" customFormat="1" ht="60" customHeight="1">
      <c r="A107" s="29" t="s">
        <v>243</v>
      </c>
      <c r="B107" s="30" t="s">
        <v>141</v>
      </c>
      <c r="C107" s="30" t="s">
        <v>142</v>
      </c>
      <c r="D107" s="31">
        <v>42184</v>
      </c>
      <c r="E107" s="33">
        <v>42308</v>
      </c>
      <c r="F107" s="34">
        <v>8224</v>
      </c>
      <c r="G107" s="22" t="s">
        <v>253</v>
      </c>
      <c r="H107" s="32" t="s">
        <v>244</v>
      </c>
      <c r="I107" s="14">
        <v>8224</v>
      </c>
    </row>
    <row r="108" spans="1:9" s="4" customFormat="1" ht="60" customHeight="1">
      <c r="A108" s="29" t="s">
        <v>245</v>
      </c>
      <c r="B108" s="30" t="s">
        <v>23</v>
      </c>
      <c r="C108" s="30" t="s">
        <v>24</v>
      </c>
      <c r="D108" s="31">
        <v>42184</v>
      </c>
      <c r="E108" s="33">
        <v>42369</v>
      </c>
      <c r="F108" s="34">
        <v>255910</v>
      </c>
      <c r="G108" s="22" t="s">
        <v>253</v>
      </c>
      <c r="H108" s="32" t="s">
        <v>246</v>
      </c>
      <c r="I108" s="14">
        <v>244100</v>
      </c>
    </row>
    <row r="109" spans="1:9" s="4" customFormat="1" ht="60" customHeight="1">
      <c r="A109" s="29" t="s">
        <v>247</v>
      </c>
      <c r="B109" s="30" t="s">
        <v>23</v>
      </c>
      <c r="C109" s="30" t="s">
        <v>24</v>
      </c>
      <c r="D109" s="31">
        <v>42206</v>
      </c>
      <c r="E109" s="33">
        <v>42369</v>
      </c>
      <c r="F109" s="34">
        <v>42997.12</v>
      </c>
      <c r="G109" s="22" t="s">
        <v>253</v>
      </c>
      <c r="H109" s="32" t="s">
        <v>248</v>
      </c>
      <c r="I109" s="14">
        <v>35997.12</v>
      </c>
    </row>
    <row r="110" spans="1:9" s="4" customFormat="1" ht="60" customHeight="1">
      <c r="A110" s="29" t="s">
        <v>256</v>
      </c>
      <c r="B110" s="30" t="s">
        <v>23</v>
      </c>
      <c r="C110" s="30" t="s">
        <v>24</v>
      </c>
      <c r="D110" s="31">
        <v>42229</v>
      </c>
      <c r="E110" s="33">
        <v>42369</v>
      </c>
      <c r="F110" s="34">
        <v>72000</v>
      </c>
      <c r="G110" s="22" t="s">
        <v>253</v>
      </c>
      <c r="H110" s="32" t="s">
        <v>149</v>
      </c>
      <c r="I110" s="14">
        <v>57600</v>
      </c>
    </row>
    <row r="111" spans="1:9" s="4" customFormat="1" ht="60" customHeight="1">
      <c r="A111" s="29" t="s">
        <v>257</v>
      </c>
      <c r="B111" s="30" t="s">
        <v>258</v>
      </c>
      <c r="C111" s="30" t="s">
        <v>259</v>
      </c>
      <c r="D111" s="31">
        <v>42276</v>
      </c>
      <c r="E111" s="33">
        <v>42308</v>
      </c>
      <c r="F111" s="34">
        <v>23957.16</v>
      </c>
      <c r="G111" s="22">
        <v>3</v>
      </c>
      <c r="H111" s="32" t="s">
        <v>260</v>
      </c>
      <c r="I111" s="14">
        <v>23957.16</v>
      </c>
    </row>
    <row r="112" spans="1:9" s="4" customFormat="1" ht="60" customHeight="1">
      <c r="A112" s="29" t="s">
        <v>264</v>
      </c>
      <c r="B112" s="30" t="s">
        <v>127</v>
      </c>
      <c r="C112" s="30" t="s">
        <v>128</v>
      </c>
      <c r="D112" s="31">
        <v>42303</v>
      </c>
      <c r="E112" s="33">
        <v>42369</v>
      </c>
      <c r="F112" s="34">
        <v>30000</v>
      </c>
      <c r="G112" s="22">
        <v>1</v>
      </c>
      <c r="H112" s="35" t="s">
        <v>267</v>
      </c>
      <c r="I112" s="14">
        <v>0</v>
      </c>
    </row>
    <row r="113" spans="1:9" s="4" customFormat="1" ht="60" customHeight="1">
      <c r="A113" s="56" t="s">
        <v>263</v>
      </c>
      <c r="B113" s="41" t="s">
        <v>210</v>
      </c>
      <c r="C113" s="44" t="s">
        <v>211</v>
      </c>
      <c r="D113" s="53">
        <v>42304</v>
      </c>
      <c r="E113" s="50">
        <v>42369</v>
      </c>
      <c r="F113" s="34">
        <v>4281547.37</v>
      </c>
      <c r="G113" s="22" t="s">
        <v>253</v>
      </c>
      <c r="H113" s="38" t="s">
        <v>212</v>
      </c>
      <c r="I113" s="14">
        <v>827118.46</v>
      </c>
    </row>
    <row r="114" spans="1:9" s="4" customFormat="1" ht="60" customHeight="1">
      <c r="A114" s="57"/>
      <c r="B114" s="41"/>
      <c r="C114" s="44"/>
      <c r="D114" s="54"/>
      <c r="E114" s="51"/>
      <c r="F114" s="36">
        <v>283800</v>
      </c>
      <c r="G114" s="22" t="s">
        <v>250</v>
      </c>
      <c r="H114" s="38"/>
      <c r="I114" s="37">
        <v>0</v>
      </c>
    </row>
    <row r="115" spans="1:9" s="4" customFormat="1" ht="60" customHeight="1">
      <c r="A115" s="58"/>
      <c r="B115" s="41"/>
      <c r="C115" s="44"/>
      <c r="D115" s="55"/>
      <c r="E115" s="52"/>
      <c r="F115" s="36">
        <v>1647493.28</v>
      </c>
      <c r="G115" s="22" t="s">
        <v>254</v>
      </c>
      <c r="H115" s="38"/>
      <c r="I115" s="37">
        <v>415181.54</v>
      </c>
    </row>
    <row r="116" spans="1:9" s="4" customFormat="1" ht="60" customHeight="1" thickBot="1">
      <c r="A116" s="15" t="s">
        <v>265</v>
      </c>
      <c r="B116" s="16" t="s">
        <v>18</v>
      </c>
      <c r="C116" s="16" t="s">
        <v>19</v>
      </c>
      <c r="D116" s="17">
        <v>42339</v>
      </c>
      <c r="E116" s="25">
        <v>42735</v>
      </c>
      <c r="F116" s="18">
        <v>84000</v>
      </c>
      <c r="G116" s="23">
        <v>1</v>
      </c>
      <c r="H116" s="19" t="s">
        <v>262</v>
      </c>
      <c r="I116" s="20">
        <v>0</v>
      </c>
    </row>
    <row r="117" spans="1:9" ht="36.75" customHeight="1" thickTop="1">
      <c r="A117" s="39" t="s">
        <v>261</v>
      </c>
      <c r="B117" s="39"/>
      <c r="C117" s="39"/>
      <c r="D117" s="39"/>
      <c r="E117" s="39"/>
      <c r="F117" s="39"/>
      <c r="G117" s="39"/>
      <c r="H117" s="39"/>
      <c r="I117" s="39"/>
    </row>
  </sheetData>
  <sheetProtection selectLockedCells="1" selectUnlockedCells="1"/>
  <mergeCells count="124">
    <mergeCell ref="E113:E115"/>
    <mergeCell ref="D113:D115"/>
    <mergeCell ref="A102:A103"/>
    <mergeCell ref="B102:B103"/>
    <mergeCell ref="C102:C103"/>
    <mergeCell ref="D102:D103"/>
    <mergeCell ref="E102:E103"/>
    <mergeCell ref="A113:A115"/>
    <mergeCell ref="B113:B115"/>
    <mergeCell ref="C113:C115"/>
    <mergeCell ref="H102:H103"/>
    <mergeCell ref="A62:A63"/>
    <mergeCell ref="B62:B63"/>
    <mergeCell ref="C62:C63"/>
    <mergeCell ref="D62:D63"/>
    <mergeCell ref="H62:H63"/>
    <mergeCell ref="E98:E99"/>
    <mergeCell ref="H98:H99"/>
    <mergeCell ref="A98:A99"/>
    <mergeCell ref="B98:B99"/>
    <mergeCell ref="A59:A60"/>
    <mergeCell ref="B59:B60"/>
    <mergeCell ref="C59:C60"/>
    <mergeCell ref="D59:D60"/>
    <mergeCell ref="H59:H60"/>
    <mergeCell ref="A41:A42"/>
    <mergeCell ref="E53:E54"/>
    <mergeCell ref="E62:E63"/>
    <mergeCell ref="E59:E60"/>
    <mergeCell ref="E57:E58"/>
    <mergeCell ref="E34:E35"/>
    <mergeCell ref="E32:E33"/>
    <mergeCell ref="E39:E40"/>
    <mergeCell ref="E41:E42"/>
    <mergeCell ref="E46:E48"/>
    <mergeCell ref="F18:F19"/>
    <mergeCell ref="H18:H19"/>
    <mergeCell ref="E93:E95"/>
    <mergeCell ref="A93:A95"/>
    <mergeCell ref="B93:B95"/>
    <mergeCell ref="A32:A33"/>
    <mergeCell ref="A39:A40"/>
    <mergeCell ref="B39:B40"/>
    <mergeCell ref="C39:C40"/>
    <mergeCell ref="A34:A35"/>
    <mergeCell ref="H14:H15"/>
    <mergeCell ref="F11:F13"/>
    <mergeCell ref="F16:F17"/>
    <mergeCell ref="C98:C99"/>
    <mergeCell ref="D98:D99"/>
    <mergeCell ref="A57:A58"/>
    <mergeCell ref="H16:H17"/>
    <mergeCell ref="A18:A19"/>
    <mergeCell ref="B18:B19"/>
    <mergeCell ref="C18:C19"/>
    <mergeCell ref="E11:E13"/>
    <mergeCell ref="D11:D13"/>
    <mergeCell ref="D9:D10"/>
    <mergeCell ref="H11:H13"/>
    <mergeCell ref="E9:E10"/>
    <mergeCell ref="F9:F10"/>
    <mergeCell ref="A1:I1"/>
    <mergeCell ref="A2:I2"/>
    <mergeCell ref="A3:I3"/>
    <mergeCell ref="A4:I4"/>
    <mergeCell ref="A9:A10"/>
    <mergeCell ref="B9:B10"/>
    <mergeCell ref="H9:H10"/>
    <mergeCell ref="C11:C13"/>
    <mergeCell ref="C9:C10"/>
    <mergeCell ref="A26:A27"/>
    <mergeCell ref="B26:B27"/>
    <mergeCell ref="C26:C27"/>
    <mergeCell ref="D26:D27"/>
    <mergeCell ref="A11:A13"/>
    <mergeCell ref="B11:B13"/>
    <mergeCell ref="D18:D19"/>
    <mergeCell ref="A14:A15"/>
    <mergeCell ref="A16:A17"/>
    <mergeCell ref="B16:B17"/>
    <mergeCell ref="E16:E17"/>
    <mergeCell ref="C16:C17"/>
    <mergeCell ref="D16:D17"/>
    <mergeCell ref="D14:D15"/>
    <mergeCell ref="C14:C15"/>
    <mergeCell ref="F14:F15"/>
    <mergeCell ref="E14:E15"/>
    <mergeCell ref="H26:H27"/>
    <mergeCell ref="B32:B33"/>
    <mergeCell ref="C32:C33"/>
    <mergeCell ref="D32:D33"/>
    <mergeCell ref="H32:H33"/>
    <mergeCell ref="E26:E27"/>
    <mergeCell ref="B14:B15"/>
    <mergeCell ref="E18:E19"/>
    <mergeCell ref="H34:H35"/>
    <mergeCell ref="D39:D40"/>
    <mergeCell ref="H39:H40"/>
    <mergeCell ref="B41:B42"/>
    <mergeCell ref="C41:C42"/>
    <mergeCell ref="D41:D42"/>
    <mergeCell ref="H41:H42"/>
    <mergeCell ref="B34:B35"/>
    <mergeCell ref="C34:C35"/>
    <mergeCell ref="D34:D35"/>
    <mergeCell ref="A46:A48"/>
    <mergeCell ref="C46:C48"/>
    <mergeCell ref="D46:D48"/>
    <mergeCell ref="H46:H48"/>
    <mergeCell ref="B46:B48"/>
    <mergeCell ref="B57:B58"/>
    <mergeCell ref="C57:C58"/>
    <mergeCell ref="D57:D58"/>
    <mergeCell ref="H57:H58"/>
    <mergeCell ref="H113:H115"/>
    <mergeCell ref="A117:I117"/>
    <mergeCell ref="A53:A54"/>
    <mergeCell ref="B53:B54"/>
    <mergeCell ref="C53:C54"/>
    <mergeCell ref="D53:D54"/>
    <mergeCell ref="H53:H54"/>
    <mergeCell ref="H93:H95"/>
    <mergeCell ref="C93:C95"/>
    <mergeCell ref="D93:D95"/>
  </mergeCells>
  <printOptions horizontalCentered="1"/>
  <pageMargins left="0" right="0" top="0.5905511811023623" bottom="0.3937007874015748" header="0.1968503937007874" footer="0.1968503937007874"/>
  <pageSetup fitToHeight="20" fitToWidth="1" horizontalDpi="300" verticalDpi="300" orientation="landscape" paperSize="9" scale="70" r:id="rId1"/>
  <headerFooter alignWithMargins="0">
    <oddFooter>&amp;CPágina &amp;P de &amp;N</oddFooter>
  </headerFooter>
  <rowBreaks count="3" manualBreakCount="3">
    <brk id="26" max="255" man="1"/>
    <brk id="37" max="255" man="1"/>
    <brk id="4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Mauricio</cp:lastModifiedBy>
  <cp:lastPrinted>2015-12-01T18:51:31Z</cp:lastPrinted>
  <dcterms:created xsi:type="dcterms:W3CDTF">2015-02-23T14:18:13Z</dcterms:created>
  <dcterms:modified xsi:type="dcterms:W3CDTF">2015-12-09T13:19:46Z</dcterms:modified>
  <cp:category/>
  <cp:version/>
  <cp:contentType/>
  <cp:contentStatus/>
</cp:coreProperties>
</file>